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округ'!$A$1:$CW$40</definedName>
  </definedNames>
  <calcPr fullCalcOnLoad="1"/>
</workbook>
</file>

<file path=xl/sharedStrings.xml><?xml version="1.0" encoding="utf-8"?>
<sst xmlns="http://schemas.openxmlformats.org/spreadsheetml/2006/main" count="299" uniqueCount="143">
  <si>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</si>
  <si>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</si>
  <si>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</si>
  <si>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</si>
  <si>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</si>
  <si>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</si>
  <si>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</si>
  <si>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</si>
  <si>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</si>
  <si>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</si>
  <si>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</si>
  <si>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</si>
  <si>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</si>
  <si>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</si>
  <si>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</si>
  <si>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</si>
  <si>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</si>
  <si>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</si>
  <si>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</si>
  <si>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</si>
  <si>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</si>
  <si>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</si>
  <si>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</si>
  <si>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</si>
  <si>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</si>
  <si>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</si>
  <si>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</si>
  <si>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</si>
  <si>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</si>
  <si>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</si>
  <si>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</si>
  <si>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</si>
  <si>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</si>
  <si>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</si>
  <si>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</si>
  <si>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</si>
  <si>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</si>
  <si>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</si>
  <si>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</si>
  <si>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</si>
  <si>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</si>
  <si>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</si>
  <si>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</si>
  <si>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</si>
  <si>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</si>
  <si>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</si>
  <si>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</si>
  <si>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</si>
  <si>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3раз(а) в неделю</t>
  </si>
  <si>
    <t>по необходимости</t>
  </si>
  <si>
    <t>1раз(а) в год</t>
  </si>
  <si>
    <t>4раз(а) в год</t>
  </si>
  <si>
    <t xml:space="preserve">Жилой район  Ломоносовский территориальный округ </t>
  </si>
  <si>
    <t>деревянные  жилые дома благоустроенные без газоснабжения</t>
  </si>
  <si>
    <t>Лот 3</t>
  </si>
  <si>
    <t>ул. Володарского д.80</t>
  </si>
  <si>
    <t>ул. Выучейского д.88</t>
  </si>
  <si>
    <t>ул. Выучейского д.90</t>
  </si>
  <si>
    <t>ул. Выучейского д.94</t>
  </si>
  <si>
    <t>ул. Выучейского д.96</t>
  </si>
  <si>
    <t>ул. Выучейского д.92 кор.1</t>
  </si>
  <si>
    <t>ул. Выучейского д.76</t>
  </si>
  <si>
    <t>ул. Суфтина 1-проезд д.2</t>
  </si>
  <si>
    <t>ул. Суфтина 1-проезд д.5</t>
  </si>
  <si>
    <t>ул. Суфтина д.1</t>
  </si>
  <si>
    <t>ул. Суфтина д.3</t>
  </si>
  <si>
    <t>ул. Суфтина д.5</t>
  </si>
  <si>
    <t>ул. Суфтина д.13</t>
  </si>
  <si>
    <t>ул. Суфтина д.21</t>
  </si>
  <si>
    <t>ул. Суфтина д.29 кор.1</t>
  </si>
  <si>
    <t>ул. Коммунальная д.5</t>
  </si>
  <si>
    <t>ул. Котласская д.1</t>
  </si>
  <si>
    <t>ул. Котласская д.4</t>
  </si>
  <si>
    <t>ул. Котласская д.6</t>
  </si>
  <si>
    <t>пр. Ломоносова д. 67 кор.1</t>
  </si>
  <si>
    <t>пр. Ломоносова д. 65 кор.1</t>
  </si>
  <si>
    <t>пр. Новгородский д.4</t>
  </si>
  <si>
    <t>ул. Розы Люксембург д.28</t>
  </si>
  <si>
    <t>ул. Розы Люксембург д.54</t>
  </si>
  <si>
    <t>ул. Розы Люксембург д.60</t>
  </si>
  <si>
    <t>ул. Розы Люксембург д.56 кор.1</t>
  </si>
  <si>
    <t>ул. Розы Люксембург д.58 кор.1</t>
  </si>
  <si>
    <t>ул. Розы Люксембург д.63 кор.1</t>
  </si>
  <si>
    <t>ул. Розы Люксембург д.74 кор.1</t>
  </si>
  <si>
    <t>ул. Северодвинская д.5</t>
  </si>
  <si>
    <t>ул. Северодвинская д.75</t>
  </si>
  <si>
    <t>ул. Урицкого д.44</t>
  </si>
  <si>
    <t>пр. Ломоносова д.65</t>
  </si>
  <si>
    <t>ул. Выучейского д.60</t>
  </si>
  <si>
    <t>ул. Суфтина д.4</t>
  </si>
  <si>
    <t>ул.Котласская д.22</t>
  </si>
  <si>
    <t>пр. московский д.8 кор.1</t>
  </si>
  <si>
    <t>пр. московский д.1</t>
  </si>
  <si>
    <t>пр. Обводный канал д.15 кор.2</t>
  </si>
  <si>
    <t>пр. Обводный канал д.15 кор.5</t>
  </si>
  <si>
    <t>ул. Розы Люксембург д.70</t>
  </si>
  <si>
    <t>ул. Розы Люксембург д.71</t>
  </si>
  <si>
    <t>ул. Розы Люксембург д.70 кор.2</t>
  </si>
  <si>
    <t>пр. Советских Космонавтов д.84</t>
  </si>
  <si>
    <t>пр. Советских Космонавтов д.49 кор.1</t>
  </si>
  <si>
    <t>ул. Шабалина д.20</t>
  </si>
  <si>
    <t>ул. Розы Люксембург д.53</t>
  </si>
  <si>
    <t>ул. Романа Куликова д.32</t>
  </si>
  <si>
    <t>пр. Советских Космонавтов д.37 кор.3</t>
  </si>
  <si>
    <t>неблагоустроенные жилые дома</t>
  </si>
  <si>
    <t>ул. Нагорная д.53</t>
  </si>
  <si>
    <t>деревянные жилые дома МВК</t>
  </si>
  <si>
    <t>ул. Володарского д.26</t>
  </si>
  <si>
    <t>ул. Котлаская д.2</t>
  </si>
  <si>
    <t>ул. Павла Усова д.7</t>
  </si>
  <si>
    <t>ул. Розы Люксембург д.55</t>
  </si>
  <si>
    <t>ул. Северодвинская д.67</t>
  </si>
  <si>
    <t>8раз(а) в год</t>
  </si>
  <si>
    <t>3раз(а) в год</t>
  </si>
  <si>
    <t>благоустроенные жилые дома без газоснабжения</t>
  </si>
  <si>
    <t>ул. Выучейского д.94 кор.1</t>
  </si>
  <si>
    <t>ул. Суфтина 8 кор.1 д.88</t>
  </si>
  <si>
    <t>ул. Котласская  д.24 кор.1</t>
  </si>
  <si>
    <t>ул. Ломоносова д.18</t>
  </si>
  <si>
    <t>ул. Розы Люксембург д.46</t>
  </si>
  <si>
    <t>ул. Розы Люксембург д.56</t>
  </si>
  <si>
    <t>ул. Розы Люксембург д.58</t>
  </si>
  <si>
    <t>ул. Розы Люксембург д.73 кор.1</t>
  </si>
  <si>
    <t>ул. Северодвинская д.74</t>
  </si>
  <si>
    <t>ул. Северодвинская д.74 кор.1</t>
  </si>
  <si>
    <t>ул. Чумбарова Лучинского д.52</t>
  </si>
  <si>
    <t>ул. Шабалина д.13</t>
  </si>
  <si>
    <t>ул. Шабалина д.15</t>
  </si>
  <si>
    <t>ул. Серафимовича д.9</t>
  </si>
  <si>
    <t>ул. Чумбарова Лучинского д.5</t>
  </si>
  <si>
    <t>ул. Чумбарова Лучинского д.9</t>
  </si>
  <si>
    <t>ул. Чумбарова Лучинского д.16</t>
  </si>
  <si>
    <t>1-й Банный пер. д.2</t>
  </si>
  <si>
    <t>ул. Чумбарова Лучинского д.3</t>
  </si>
  <si>
    <t>2-5 этажные жилые дома</t>
  </si>
  <si>
    <t>5раз(а) в неделю</t>
  </si>
  <si>
    <t>4раз(а) в неделю</t>
  </si>
  <si>
    <t>проверка исправности вытяжек _2_ раз(а) в год. Проверка наличия тяги в дымовентиляционных каналах _1__ раз(а) в год. Проверка заземления оболочки электрокабеля, замеры сопротивления ____ раз(а) в год.</t>
  </si>
  <si>
    <t>20. Проверка и обслуживание коллективных приборов учета электроэнергии и теплоэнергии</t>
  </si>
  <si>
    <t>ул. Урицкого д.68 корп.1</t>
  </si>
  <si>
    <t>Приложение №2</t>
  </si>
  <si>
    <t>к извещению и документации</t>
  </si>
  <si>
    <t>о проведении открытого конкурса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</si>
</sst>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4" fontId="2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left" wrapText="1"/>
    </xf>
    <xf numFmtId="4" fontId="5" fillId="33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wrapText="1"/>
    </xf>
    <xf numFmtId="4" fontId="11" fillId="0" borderId="17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70"/>
  <sheetViews>
    <sheetView tabSelected="1" view="pageBreakPreview" zoomScale="80" zoomScaleSheetLayoutView="8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L20" sqref="L20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8.875" style="1" customWidth="1"/>
    <col min="8" max="8" width="0.12890625" style="1" hidden="1" customWidth="1"/>
    <col min="9" max="9" width="6.875" style="18" customWidth="1"/>
    <col min="10" max="11" width="9.25390625" style="18" customWidth="1"/>
    <col min="12" max="12" width="10.00390625" style="18" customWidth="1"/>
    <col min="13" max="13" width="19.25390625" style="1" customWidth="1"/>
    <col min="14" max="14" width="0.12890625" style="1" hidden="1" customWidth="1"/>
    <col min="15" max="15" width="5.75390625" style="18" customWidth="1"/>
    <col min="16" max="16" width="8.00390625" style="18" customWidth="1"/>
    <col min="17" max="20" width="9.25390625" style="18" customWidth="1"/>
    <col min="21" max="22" width="9.375" style="18" customWidth="1"/>
    <col min="23" max="23" width="10.125" style="18" customWidth="1"/>
    <col min="24" max="24" width="9.625" style="18" customWidth="1"/>
    <col min="25" max="25" width="9.75390625" style="18" customWidth="1"/>
    <col min="26" max="26" width="9.875" style="18" customWidth="1"/>
    <col min="27" max="27" width="10.625" style="18" customWidth="1"/>
    <col min="28" max="28" width="9.875" style="18" customWidth="1"/>
    <col min="29" max="29" width="10.625" style="18" customWidth="1"/>
    <col min="30" max="30" width="10.125" style="18" customWidth="1"/>
    <col min="31" max="31" width="10.25390625" style="18" customWidth="1"/>
    <col min="32" max="32" width="9.625" style="18" customWidth="1"/>
    <col min="33" max="33" width="10.00390625" style="18" customWidth="1"/>
    <col min="34" max="35" width="9.875" style="18" customWidth="1"/>
    <col min="36" max="36" width="9.375" style="18" customWidth="1"/>
    <col min="37" max="38" width="9.625" style="18" customWidth="1"/>
    <col min="39" max="39" width="10.00390625" style="18" customWidth="1"/>
    <col min="40" max="41" width="9.875" style="18" customWidth="1"/>
    <col min="42" max="42" width="9.375" style="18" customWidth="1"/>
    <col min="43" max="44" width="9.875" style="18" customWidth="1"/>
    <col min="45" max="45" width="10.375" style="18" customWidth="1"/>
    <col min="46" max="46" width="9.375" style="18" customWidth="1"/>
    <col min="47" max="47" width="10.375" style="18" customWidth="1"/>
    <col min="48" max="48" width="11.00390625" style="18" customWidth="1"/>
    <col min="49" max="49" width="18.875" style="1" customWidth="1"/>
    <col min="50" max="50" width="0.12890625" style="1" hidden="1" customWidth="1"/>
    <col min="51" max="51" width="5.75390625" style="18" customWidth="1"/>
    <col min="52" max="52" width="8.00390625" style="18" customWidth="1"/>
    <col min="53" max="55" width="9.25390625" style="18" customWidth="1"/>
    <col min="56" max="57" width="9.375" style="18" customWidth="1"/>
    <col min="58" max="58" width="10.125" style="18" customWidth="1"/>
    <col min="59" max="59" width="9.625" style="18" customWidth="1"/>
    <col min="60" max="60" width="9.75390625" style="18" customWidth="1"/>
    <col min="61" max="61" width="10.625" style="18" customWidth="1"/>
    <col min="62" max="62" width="9.875" style="18" customWidth="1"/>
    <col min="63" max="63" width="10.625" style="18" customWidth="1"/>
    <col min="64" max="64" width="10.125" style="18" customWidth="1"/>
    <col min="65" max="65" width="10.25390625" style="18" customWidth="1"/>
    <col min="66" max="66" width="9.625" style="18" customWidth="1"/>
    <col min="67" max="67" width="10.00390625" style="18" customWidth="1"/>
    <col min="68" max="68" width="9.875" style="18" customWidth="1"/>
    <col min="69" max="69" width="19.00390625" style="18" customWidth="1"/>
    <col min="70" max="70" width="6.75390625" style="18" hidden="1" customWidth="1"/>
    <col min="71" max="71" width="5.75390625" style="18" customWidth="1"/>
    <col min="72" max="72" width="8.125" style="18" customWidth="1"/>
    <col min="73" max="73" width="7.875" style="18" customWidth="1"/>
    <col min="74" max="74" width="8.125" style="18" customWidth="1"/>
    <col min="75" max="75" width="8.375" style="18" customWidth="1"/>
    <col min="76" max="76" width="7.875" style="18" customWidth="1"/>
    <col min="77" max="77" width="8.125" style="18" customWidth="1"/>
    <col min="78" max="78" width="7.875" style="18" customWidth="1"/>
    <col min="79" max="79" width="8.75390625" style="18" customWidth="1"/>
    <col min="80" max="80" width="8.00390625" style="18" customWidth="1"/>
    <col min="81" max="81" width="8.25390625" style="18" customWidth="1"/>
    <col min="82" max="83" width="8.125" style="18" customWidth="1"/>
    <col min="84" max="84" width="8.25390625" style="18" customWidth="1"/>
    <col min="85" max="85" width="19.375" style="18" customWidth="1"/>
    <col min="86" max="86" width="5.75390625" style="18" customWidth="1"/>
    <col min="87" max="87" width="9.75390625" style="18" customWidth="1"/>
    <col min="88" max="88" width="8.875" style="18" bestFit="1" customWidth="1"/>
    <col min="89" max="89" width="9.75390625" style="18" customWidth="1"/>
    <col min="90" max="90" width="19.25390625" style="18" customWidth="1"/>
    <col min="91" max="91" width="6.75390625" style="18" hidden="1" customWidth="1"/>
    <col min="92" max="92" width="5.25390625" style="18" customWidth="1"/>
    <col min="93" max="93" width="10.25390625" style="18" customWidth="1"/>
    <col min="94" max="94" width="22.00390625" style="18" customWidth="1"/>
    <col min="95" max="95" width="6.75390625" style="18" hidden="1" customWidth="1"/>
    <col min="96" max="96" width="5.375" style="18" customWidth="1"/>
    <col min="97" max="98" width="9.75390625" style="18" customWidth="1"/>
    <col min="99" max="100" width="9.25390625" style="18" customWidth="1"/>
    <col min="101" max="101" width="9.375" style="18" customWidth="1"/>
    <col min="102" max="102" width="12.375" style="1" customWidth="1"/>
    <col min="103" max="103" width="10.75390625" style="1" customWidth="1"/>
    <col min="104" max="104" width="12.375" style="1" customWidth="1"/>
    <col min="105" max="152" width="9.125" style="1" customWidth="1"/>
  </cols>
  <sheetData>
    <row r="1" spans="1:101" ht="16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t="s">
        <v>140</v>
      </c>
      <c r="Q1" s="43"/>
      <c r="R1"/>
      <c r="S1" s="44"/>
      <c r="T1"/>
      <c r="U1" s="43"/>
      <c r="V1"/>
      <c r="W1"/>
      <c r="X1"/>
      <c r="Y1" s="43"/>
      <c r="Z1"/>
      <c r="AA1"/>
      <c r="AB1" s="43"/>
      <c r="AC1"/>
      <c r="AD1"/>
      <c r="AE1"/>
      <c r="AF1"/>
      <c r="AG1"/>
      <c r="AH1"/>
      <c r="AI1"/>
      <c r="AJ1" s="43"/>
      <c r="AK1"/>
      <c r="AL1"/>
      <c r="AM1"/>
      <c r="AN1"/>
      <c r="AO1"/>
      <c r="AP1" s="43"/>
      <c r="AQ1"/>
      <c r="AR1"/>
      <c r="AS1"/>
      <c r="AT1"/>
      <c r="AU1" s="43"/>
      <c r="AV1"/>
      <c r="AW1"/>
      <c r="AX1"/>
      <c r="AY1"/>
      <c r="AZ1"/>
      <c r="BA1" s="43"/>
      <c r="BB1"/>
      <c r="BC1"/>
      <c r="BD1" s="43"/>
      <c r="BE1"/>
      <c r="BF1"/>
      <c r="BG1"/>
      <c r="BH1" s="43"/>
      <c r="BI1"/>
      <c r="BJ1" s="43"/>
      <c r="BK1"/>
      <c r="BL1"/>
      <c r="BM1"/>
      <c r="BN1"/>
      <c r="BO1"/>
      <c r="BP1"/>
      <c r="BQ1"/>
      <c r="BR1" s="43"/>
      <c r="BS1"/>
      <c r="BT1"/>
      <c r="BU1" s="43"/>
      <c r="BV1"/>
      <c r="BW1"/>
      <c r="BX1"/>
      <c r="BY1" s="43"/>
      <c r="BZ1"/>
      <c r="CA1"/>
      <c r="CB1" s="43"/>
      <c r="CC1"/>
      <c r="CD1" s="43"/>
      <c r="CE1" s="43"/>
      <c r="CF1"/>
      <c r="CG1"/>
      <c r="CH1"/>
      <c r="CI1" s="43"/>
      <c r="CJ1"/>
      <c r="CK1"/>
      <c r="CS1"/>
      <c r="CT1"/>
      <c r="CU1"/>
      <c r="CV1"/>
      <c r="CW1"/>
    </row>
    <row r="2" spans="1:101" ht="16.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t="s">
        <v>141</v>
      </c>
      <c r="Q2" s="43"/>
      <c r="R2"/>
      <c r="S2" s="44"/>
      <c r="T2"/>
      <c r="U2" s="43"/>
      <c r="V2"/>
      <c r="W2"/>
      <c r="X2"/>
      <c r="Y2" s="43"/>
      <c r="Z2"/>
      <c r="AA2"/>
      <c r="AB2" s="43"/>
      <c r="AC2"/>
      <c r="AD2"/>
      <c r="AE2"/>
      <c r="AF2"/>
      <c r="AG2"/>
      <c r="AH2"/>
      <c r="AI2"/>
      <c r="AJ2" s="43"/>
      <c r="AK2"/>
      <c r="AL2"/>
      <c r="AM2"/>
      <c r="AN2"/>
      <c r="AO2"/>
      <c r="AP2" s="43"/>
      <c r="AQ2"/>
      <c r="AR2"/>
      <c r="AS2"/>
      <c r="AT2"/>
      <c r="AU2" s="43"/>
      <c r="AV2"/>
      <c r="AW2"/>
      <c r="AX2"/>
      <c r="AY2"/>
      <c r="AZ2"/>
      <c r="BA2" s="43"/>
      <c r="BB2"/>
      <c r="BC2"/>
      <c r="BD2" s="43"/>
      <c r="BE2"/>
      <c r="BF2"/>
      <c r="BG2"/>
      <c r="BH2" s="43"/>
      <c r="BI2"/>
      <c r="BJ2" s="43"/>
      <c r="BK2"/>
      <c r="BL2"/>
      <c r="BM2"/>
      <c r="BN2"/>
      <c r="BO2"/>
      <c r="BP2"/>
      <c r="BQ2"/>
      <c r="BR2" s="43"/>
      <c r="BS2"/>
      <c r="BT2"/>
      <c r="BU2" s="43"/>
      <c r="BV2"/>
      <c r="BW2"/>
      <c r="BX2"/>
      <c r="BY2" s="43"/>
      <c r="BZ2"/>
      <c r="CA2"/>
      <c r="CB2" s="43"/>
      <c r="CC2"/>
      <c r="CD2" s="43"/>
      <c r="CE2" s="43"/>
      <c r="CF2"/>
      <c r="CG2"/>
      <c r="CH2"/>
      <c r="CI2" s="43"/>
      <c r="CJ2"/>
      <c r="CK2"/>
      <c r="CS2"/>
      <c r="CT2"/>
      <c r="CU2"/>
      <c r="CV2"/>
      <c r="CW2"/>
    </row>
    <row r="3" spans="1:101" ht="16.5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t="s">
        <v>142</v>
      </c>
      <c r="Q3" s="43"/>
      <c r="R3"/>
      <c r="S3" s="44"/>
      <c r="T3"/>
      <c r="U3" s="43"/>
      <c r="V3"/>
      <c r="W3"/>
      <c r="X3"/>
      <c r="Y3" s="43"/>
      <c r="Z3"/>
      <c r="AA3"/>
      <c r="AB3" s="43"/>
      <c r="AC3"/>
      <c r="AD3"/>
      <c r="AE3"/>
      <c r="AF3"/>
      <c r="AG3"/>
      <c r="AH3"/>
      <c r="AI3"/>
      <c r="AJ3" s="43"/>
      <c r="AK3"/>
      <c r="AL3"/>
      <c r="AM3"/>
      <c r="AN3"/>
      <c r="AO3"/>
      <c r="AP3" s="43"/>
      <c r="AQ3"/>
      <c r="AR3"/>
      <c r="AS3"/>
      <c r="AT3"/>
      <c r="AU3" s="43"/>
      <c r="AV3"/>
      <c r="AW3"/>
      <c r="AX3"/>
      <c r="AY3"/>
      <c r="AZ3"/>
      <c r="BA3" s="43"/>
      <c r="BB3"/>
      <c r="BC3"/>
      <c r="BD3" s="43"/>
      <c r="BE3"/>
      <c r="BF3"/>
      <c r="BG3"/>
      <c r="BH3" s="43"/>
      <c r="BI3"/>
      <c r="BJ3" s="43"/>
      <c r="BK3"/>
      <c r="BL3"/>
      <c r="BM3"/>
      <c r="BN3"/>
      <c r="BO3"/>
      <c r="BP3"/>
      <c r="BQ3"/>
      <c r="BR3" s="43"/>
      <c r="BS3"/>
      <c r="BT3"/>
      <c r="BU3" s="43"/>
      <c r="BV3"/>
      <c r="BW3"/>
      <c r="BX3"/>
      <c r="BY3" s="43"/>
      <c r="BZ3"/>
      <c r="CA3"/>
      <c r="CB3" s="43"/>
      <c r="CC3"/>
      <c r="CD3" s="43"/>
      <c r="CE3" s="43"/>
      <c r="CF3"/>
      <c r="CG3"/>
      <c r="CH3"/>
      <c r="CI3" s="43"/>
      <c r="CJ3"/>
      <c r="CK3"/>
      <c r="CS3"/>
      <c r="CT3"/>
      <c r="CU3"/>
      <c r="CV3"/>
      <c r="CW3"/>
    </row>
    <row r="4" spans="1:101" ht="16.5" customHeight="1">
      <c r="A4" s="84" t="s">
        <v>28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/>
      <c r="Q4" s="43"/>
      <c r="R4"/>
      <c r="S4"/>
      <c r="T4"/>
      <c r="U4" s="43"/>
      <c r="V4"/>
      <c r="W4"/>
      <c r="X4"/>
      <c r="Y4" s="43"/>
      <c r="Z4"/>
      <c r="AA4"/>
      <c r="AB4" s="43"/>
      <c r="AC4"/>
      <c r="AD4"/>
      <c r="AE4"/>
      <c r="AF4"/>
      <c r="AG4"/>
      <c r="AH4"/>
      <c r="AI4"/>
      <c r="AJ4" s="43"/>
      <c r="AK4"/>
      <c r="AL4"/>
      <c r="AM4"/>
      <c r="AN4"/>
      <c r="AO4"/>
      <c r="AP4" s="43"/>
      <c r="AQ4"/>
      <c r="AR4"/>
      <c r="AS4"/>
      <c r="AT4"/>
      <c r="AU4" s="43"/>
      <c r="AV4"/>
      <c r="AW4"/>
      <c r="AX4"/>
      <c r="AY4"/>
      <c r="AZ4"/>
      <c r="BA4" s="43"/>
      <c r="BB4"/>
      <c r="BC4"/>
      <c r="BD4" s="43"/>
      <c r="BE4"/>
      <c r="BF4"/>
      <c r="BG4"/>
      <c r="BH4" s="43"/>
      <c r="BI4"/>
      <c r="BJ4" s="43"/>
      <c r="BK4"/>
      <c r="BL4"/>
      <c r="BM4"/>
      <c r="BN4"/>
      <c r="BO4"/>
      <c r="BP4"/>
      <c r="BQ4"/>
      <c r="BR4" s="43"/>
      <c r="BS4"/>
      <c r="BT4"/>
      <c r="BU4" s="43"/>
      <c r="BV4"/>
      <c r="BW4"/>
      <c r="BX4"/>
      <c r="BY4" s="43"/>
      <c r="BZ4"/>
      <c r="CA4"/>
      <c r="CB4" s="43"/>
      <c r="CC4"/>
      <c r="CD4" s="43"/>
      <c r="CE4" s="43"/>
      <c r="CF4"/>
      <c r="CG4"/>
      <c r="CH4"/>
      <c r="CI4" s="43"/>
      <c r="CJ4"/>
      <c r="CK4"/>
      <c r="CS4"/>
      <c r="CT4"/>
      <c r="CU4"/>
      <c r="CV4"/>
      <c r="CW4"/>
    </row>
    <row r="5" spans="1:101" ht="16.5" customHeight="1">
      <c r="A5" s="2"/>
      <c r="B5" s="2"/>
      <c r="C5" s="2"/>
      <c r="D5" s="2"/>
      <c r="E5" s="2"/>
      <c r="F5" s="2"/>
      <c r="G5" s="2"/>
      <c r="H5" s="2"/>
      <c r="I5" s="19"/>
      <c r="M5" s="2"/>
      <c r="N5" s="2"/>
      <c r="O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"/>
      <c r="AX5" s="2"/>
      <c r="AY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</row>
    <row r="6" spans="1:2" ht="12.75">
      <c r="A6" s="3" t="s">
        <v>54</v>
      </c>
      <c r="B6" s="3" t="s">
        <v>52</v>
      </c>
    </row>
    <row r="7" spans="1:101" ht="18" customHeight="1">
      <c r="A7" s="68" t="s">
        <v>3</v>
      </c>
      <c r="B7" s="68"/>
      <c r="C7" s="68"/>
      <c r="D7" s="68"/>
      <c r="E7" s="68"/>
      <c r="F7" s="68"/>
      <c r="G7" s="48"/>
      <c r="H7" s="48"/>
      <c r="I7" s="48"/>
      <c r="J7" s="48"/>
      <c r="K7" s="48"/>
      <c r="L7" s="48"/>
      <c r="M7" s="66" t="s">
        <v>27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47"/>
      <c r="CQ7" s="47"/>
      <c r="CR7" s="47"/>
      <c r="CS7" s="47"/>
      <c r="CT7" s="47"/>
      <c r="CU7" s="47"/>
      <c r="CV7" s="47"/>
      <c r="CW7" s="47"/>
    </row>
    <row r="8" spans="1:156" s="40" customFormat="1" ht="35.25" customHeight="1">
      <c r="A8" s="68"/>
      <c r="B8" s="68"/>
      <c r="C8" s="68"/>
      <c r="D8" s="68"/>
      <c r="E8" s="68"/>
      <c r="F8" s="69"/>
      <c r="G8" s="79" t="s">
        <v>134</v>
      </c>
      <c r="H8" s="80"/>
      <c r="I8" s="80"/>
      <c r="J8" s="80"/>
      <c r="K8" s="80"/>
      <c r="L8" s="81"/>
      <c r="M8" s="71" t="s">
        <v>47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4" t="s">
        <v>114</v>
      </c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1" t="s">
        <v>42</v>
      </c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1" t="s">
        <v>53</v>
      </c>
      <c r="CH8" s="72"/>
      <c r="CI8" s="72"/>
      <c r="CJ8" s="72"/>
      <c r="CK8" s="73"/>
      <c r="CL8" s="71" t="s">
        <v>104</v>
      </c>
      <c r="CM8" s="72"/>
      <c r="CN8" s="72"/>
      <c r="CO8" s="72"/>
      <c r="CP8" s="71" t="s">
        <v>106</v>
      </c>
      <c r="CQ8" s="72"/>
      <c r="CR8" s="72"/>
      <c r="CS8" s="72"/>
      <c r="CT8" s="72"/>
      <c r="CU8" s="72"/>
      <c r="CV8" s="72"/>
      <c r="CW8" s="73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</row>
    <row r="9" spans="1:101" s="18" customFormat="1" ht="56.25">
      <c r="A9" s="68"/>
      <c r="B9" s="68"/>
      <c r="C9" s="68"/>
      <c r="D9" s="68"/>
      <c r="E9" s="68"/>
      <c r="F9" s="68"/>
      <c r="G9" s="61" t="s">
        <v>4</v>
      </c>
      <c r="H9" s="62" t="s">
        <v>5</v>
      </c>
      <c r="I9" s="62" t="s">
        <v>6</v>
      </c>
      <c r="J9" s="63" t="s">
        <v>118</v>
      </c>
      <c r="K9" s="64" t="s">
        <v>139</v>
      </c>
      <c r="L9" s="64" t="s">
        <v>132</v>
      </c>
      <c r="M9" s="61" t="s">
        <v>4</v>
      </c>
      <c r="N9" s="62" t="s">
        <v>5</v>
      </c>
      <c r="O9" s="62" t="s">
        <v>6</v>
      </c>
      <c r="P9" s="63" t="s">
        <v>55</v>
      </c>
      <c r="Q9" s="63" t="s">
        <v>56</v>
      </c>
      <c r="R9" s="63" t="s">
        <v>57</v>
      </c>
      <c r="S9" s="63" t="s">
        <v>58</v>
      </c>
      <c r="T9" s="63" t="s">
        <v>59</v>
      </c>
      <c r="U9" s="63" t="s">
        <v>60</v>
      </c>
      <c r="V9" s="63" t="s">
        <v>61</v>
      </c>
      <c r="W9" s="63" t="s">
        <v>64</v>
      </c>
      <c r="X9" s="63" t="s">
        <v>65</v>
      </c>
      <c r="Y9" s="63" t="s">
        <v>62</v>
      </c>
      <c r="Z9" s="63" t="s">
        <v>63</v>
      </c>
      <c r="AA9" s="63" t="s">
        <v>66</v>
      </c>
      <c r="AB9" s="63" t="s">
        <v>67</v>
      </c>
      <c r="AC9" s="63" t="s">
        <v>68</v>
      </c>
      <c r="AD9" s="63" t="s">
        <v>69</v>
      </c>
      <c r="AE9" s="63" t="s">
        <v>70</v>
      </c>
      <c r="AF9" s="63" t="s">
        <v>71</v>
      </c>
      <c r="AG9" s="63" t="s">
        <v>72</v>
      </c>
      <c r="AH9" s="63" t="s">
        <v>73</v>
      </c>
      <c r="AI9" s="63" t="s">
        <v>74</v>
      </c>
      <c r="AJ9" s="63" t="s">
        <v>75</v>
      </c>
      <c r="AK9" s="63" t="s">
        <v>76</v>
      </c>
      <c r="AL9" s="63" t="s">
        <v>77</v>
      </c>
      <c r="AM9" s="63" t="s">
        <v>78</v>
      </c>
      <c r="AN9" s="63" t="s">
        <v>79</v>
      </c>
      <c r="AO9" s="63" t="s">
        <v>80</v>
      </c>
      <c r="AP9" s="63" t="s">
        <v>81</v>
      </c>
      <c r="AQ9" s="63" t="s">
        <v>82</v>
      </c>
      <c r="AR9" s="63" t="s">
        <v>83</v>
      </c>
      <c r="AS9" s="63" t="s">
        <v>84</v>
      </c>
      <c r="AT9" s="63" t="s">
        <v>85</v>
      </c>
      <c r="AU9" s="63" t="s">
        <v>86</v>
      </c>
      <c r="AV9" s="63" t="s">
        <v>87</v>
      </c>
      <c r="AW9" s="61" t="s">
        <v>4</v>
      </c>
      <c r="AX9" s="62" t="s">
        <v>5</v>
      </c>
      <c r="AY9" s="62" t="s">
        <v>6</v>
      </c>
      <c r="AZ9" s="63" t="s">
        <v>115</v>
      </c>
      <c r="BA9" s="63" t="s">
        <v>116</v>
      </c>
      <c r="BB9" s="63" t="s">
        <v>117</v>
      </c>
      <c r="BC9" s="63" t="s">
        <v>119</v>
      </c>
      <c r="BD9" s="63" t="s">
        <v>120</v>
      </c>
      <c r="BE9" s="63" t="s">
        <v>121</v>
      </c>
      <c r="BF9" s="63" t="s">
        <v>122</v>
      </c>
      <c r="BG9" s="63" t="s">
        <v>123</v>
      </c>
      <c r="BH9" s="63" t="s">
        <v>124</v>
      </c>
      <c r="BI9" s="63" t="s">
        <v>125</v>
      </c>
      <c r="BJ9" s="63" t="s">
        <v>126</v>
      </c>
      <c r="BK9" s="63" t="s">
        <v>127</v>
      </c>
      <c r="BL9" s="63" t="s">
        <v>128</v>
      </c>
      <c r="BM9" s="63" t="s">
        <v>129</v>
      </c>
      <c r="BN9" s="63" t="s">
        <v>130</v>
      </c>
      <c r="BO9" s="63" t="s">
        <v>131</v>
      </c>
      <c r="BP9" s="63" t="s">
        <v>133</v>
      </c>
      <c r="BQ9" s="61" t="s">
        <v>4</v>
      </c>
      <c r="BR9" s="62" t="s">
        <v>5</v>
      </c>
      <c r="BS9" s="62" t="s">
        <v>6</v>
      </c>
      <c r="BT9" s="62" t="s">
        <v>88</v>
      </c>
      <c r="BU9" s="62" t="s">
        <v>89</v>
      </c>
      <c r="BV9" s="62" t="s">
        <v>90</v>
      </c>
      <c r="BW9" s="62" t="s">
        <v>91</v>
      </c>
      <c r="BX9" s="62" t="s">
        <v>92</v>
      </c>
      <c r="BY9" s="62" t="s">
        <v>93</v>
      </c>
      <c r="BZ9" s="62" t="s">
        <v>94</v>
      </c>
      <c r="CA9" s="63" t="s">
        <v>95</v>
      </c>
      <c r="CB9" s="63" t="s">
        <v>96</v>
      </c>
      <c r="CC9" s="63" t="s">
        <v>97</v>
      </c>
      <c r="CD9" s="63" t="s">
        <v>98</v>
      </c>
      <c r="CE9" s="63" t="s">
        <v>99</v>
      </c>
      <c r="CF9" s="62" t="s">
        <v>100</v>
      </c>
      <c r="CG9" s="61" t="s">
        <v>4</v>
      </c>
      <c r="CH9" s="62" t="s">
        <v>6</v>
      </c>
      <c r="CI9" s="63" t="s">
        <v>101</v>
      </c>
      <c r="CJ9" s="65" t="s">
        <v>102</v>
      </c>
      <c r="CK9" s="63" t="s">
        <v>103</v>
      </c>
      <c r="CL9" s="61" t="s">
        <v>4</v>
      </c>
      <c r="CM9" s="62" t="s">
        <v>5</v>
      </c>
      <c r="CN9" s="62" t="s">
        <v>6</v>
      </c>
      <c r="CO9" s="62" t="s">
        <v>105</v>
      </c>
      <c r="CP9" s="61" t="s">
        <v>4</v>
      </c>
      <c r="CQ9" s="62" t="s">
        <v>5</v>
      </c>
      <c r="CR9" s="62" t="s">
        <v>6</v>
      </c>
      <c r="CS9" s="62" t="s">
        <v>107</v>
      </c>
      <c r="CT9" s="62" t="s">
        <v>108</v>
      </c>
      <c r="CU9" s="62" t="s">
        <v>109</v>
      </c>
      <c r="CV9" s="62" t="s">
        <v>111</v>
      </c>
      <c r="CW9" s="62" t="s">
        <v>110</v>
      </c>
    </row>
    <row r="10" spans="1:156" ht="12.75">
      <c r="A10" s="70" t="s">
        <v>7</v>
      </c>
      <c r="B10" s="70"/>
      <c r="C10" s="70"/>
      <c r="D10" s="70"/>
      <c r="E10" s="70"/>
      <c r="F10" s="70"/>
      <c r="G10" s="7"/>
      <c r="H10" s="8">
        <f>SUM(H11:H14)</f>
        <v>0</v>
      </c>
      <c r="I10" s="31">
        <f>SUM(I11:I14)</f>
        <v>4.56</v>
      </c>
      <c r="J10" s="21">
        <f>SUM(J11:J14)</f>
        <v>164165.47199999998</v>
      </c>
      <c r="K10" s="21">
        <f>SUM(K11:K14)</f>
        <v>215689.82399999996</v>
      </c>
      <c r="L10" s="21">
        <f>SUM(L11:L14)</f>
        <v>155596.31999999998</v>
      </c>
      <c r="M10" s="7"/>
      <c r="N10" s="8">
        <f aca="true" t="shared" si="0" ref="N10:U10">SUM(N11:N14)</f>
        <v>0</v>
      </c>
      <c r="O10" s="3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aca="true" t="shared" si="1" ref="V10:AB10">SUM(V11:V14)</f>
        <v>0</v>
      </c>
      <c r="W10" s="21">
        <f t="shared" si="1"/>
        <v>0</v>
      </c>
      <c r="X10" s="21">
        <f t="shared" si="1"/>
        <v>0</v>
      </c>
      <c r="Y10" s="21">
        <f t="shared" si="1"/>
        <v>0</v>
      </c>
      <c r="Z10" s="21">
        <f t="shared" si="1"/>
        <v>0</v>
      </c>
      <c r="AA10" s="21">
        <f t="shared" si="1"/>
        <v>0</v>
      </c>
      <c r="AB10" s="21">
        <f t="shared" si="1"/>
        <v>0</v>
      </c>
      <c r="AC10" s="21">
        <f>SUM(AC11:AC14)</f>
        <v>0</v>
      </c>
      <c r="AD10" s="21">
        <f>SUM(AD11:AD14)</f>
        <v>0</v>
      </c>
      <c r="AE10" s="21">
        <f aca="true" t="shared" si="2" ref="AE10:AN10">SUM(AE11:AE14)</f>
        <v>0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1">
        <f t="shared" si="2"/>
        <v>0</v>
      </c>
      <c r="AK10" s="21">
        <f t="shared" si="2"/>
        <v>0</v>
      </c>
      <c r="AL10" s="21">
        <f t="shared" si="2"/>
        <v>0</v>
      </c>
      <c r="AM10" s="21">
        <f t="shared" si="2"/>
        <v>0</v>
      </c>
      <c r="AN10" s="21">
        <f t="shared" si="2"/>
        <v>0</v>
      </c>
      <c r="AO10" s="21">
        <f aca="true" t="shared" si="3" ref="AO10:AV10">SUM(AO11:AO14)</f>
        <v>0</v>
      </c>
      <c r="AP10" s="21">
        <f t="shared" si="3"/>
        <v>0</v>
      </c>
      <c r="AQ10" s="21">
        <f t="shared" si="3"/>
        <v>0</v>
      </c>
      <c r="AR10" s="21">
        <f t="shared" si="3"/>
        <v>0</v>
      </c>
      <c r="AS10" s="21">
        <f t="shared" si="3"/>
        <v>0</v>
      </c>
      <c r="AT10" s="21">
        <f t="shared" si="3"/>
        <v>0</v>
      </c>
      <c r="AU10" s="21">
        <f t="shared" si="3"/>
        <v>0</v>
      </c>
      <c r="AV10" s="21">
        <f t="shared" si="3"/>
        <v>0</v>
      </c>
      <c r="AW10" s="7"/>
      <c r="AX10" s="8">
        <f aca="true" t="shared" si="4" ref="AX10:BJ10">SUM(AX11:AX14)</f>
        <v>0</v>
      </c>
      <c r="AY10" s="31">
        <f t="shared" si="4"/>
        <v>0</v>
      </c>
      <c r="AZ10" s="21">
        <f t="shared" si="4"/>
        <v>0</v>
      </c>
      <c r="BA10" s="21">
        <f t="shared" si="4"/>
        <v>0</v>
      </c>
      <c r="BB10" s="21">
        <f t="shared" si="4"/>
        <v>0</v>
      </c>
      <c r="BC10" s="21">
        <f t="shared" si="4"/>
        <v>0</v>
      </c>
      <c r="BD10" s="21">
        <f t="shared" si="4"/>
        <v>0</v>
      </c>
      <c r="BE10" s="21">
        <f t="shared" si="4"/>
        <v>0</v>
      </c>
      <c r="BF10" s="21">
        <f t="shared" si="4"/>
        <v>0</v>
      </c>
      <c r="BG10" s="21">
        <f t="shared" si="4"/>
        <v>0</v>
      </c>
      <c r="BH10" s="21">
        <f t="shared" si="4"/>
        <v>0</v>
      </c>
      <c r="BI10" s="21">
        <f t="shared" si="4"/>
        <v>0</v>
      </c>
      <c r="BJ10" s="21">
        <f t="shared" si="4"/>
        <v>0</v>
      </c>
      <c r="BK10" s="21">
        <f aca="true" t="shared" si="5" ref="BK10:BP10">SUM(BK11:BK14)</f>
        <v>0</v>
      </c>
      <c r="BL10" s="21">
        <f t="shared" si="5"/>
        <v>0</v>
      </c>
      <c r="BM10" s="21">
        <f t="shared" si="5"/>
        <v>0</v>
      </c>
      <c r="BN10" s="21">
        <f t="shared" si="5"/>
        <v>0</v>
      </c>
      <c r="BO10" s="21">
        <f t="shared" si="5"/>
        <v>0</v>
      </c>
      <c r="BP10" s="21">
        <f t="shared" si="5"/>
        <v>0</v>
      </c>
      <c r="BQ10" s="7"/>
      <c r="BR10" s="20">
        <f>SUM(BR11:BR14)</f>
        <v>0</v>
      </c>
      <c r="BS10" s="36">
        <f aca="true" t="shared" si="6" ref="BS10:CF10">SUM(BS11:BS14)</f>
        <v>0</v>
      </c>
      <c r="BT10" s="58">
        <f t="shared" si="6"/>
        <v>0</v>
      </c>
      <c r="BU10" s="59">
        <f t="shared" si="6"/>
        <v>0</v>
      </c>
      <c r="BV10" s="59">
        <f t="shared" si="6"/>
        <v>0</v>
      </c>
      <c r="BW10" s="59">
        <f t="shared" si="6"/>
        <v>0</v>
      </c>
      <c r="BX10" s="59">
        <f t="shared" si="6"/>
        <v>0</v>
      </c>
      <c r="BY10" s="59">
        <f t="shared" si="6"/>
        <v>0</v>
      </c>
      <c r="BZ10" s="59">
        <f t="shared" si="6"/>
        <v>0</v>
      </c>
      <c r="CA10" s="59">
        <f t="shared" si="6"/>
        <v>0</v>
      </c>
      <c r="CB10" s="59">
        <f t="shared" si="6"/>
        <v>0</v>
      </c>
      <c r="CC10" s="59">
        <f t="shared" si="6"/>
        <v>0</v>
      </c>
      <c r="CD10" s="59">
        <f>SUM(CD11:CD14)</f>
        <v>0</v>
      </c>
      <c r="CE10" s="59">
        <f t="shared" si="6"/>
        <v>0</v>
      </c>
      <c r="CF10" s="59">
        <f t="shared" si="6"/>
        <v>0</v>
      </c>
      <c r="CG10" s="7"/>
      <c r="CH10" s="36">
        <f>SUM(CH11:CH14)</f>
        <v>0</v>
      </c>
      <c r="CI10" s="21">
        <f>SUM(CI11:CI14)</f>
        <v>0</v>
      </c>
      <c r="CJ10" s="21">
        <f>SUM(CJ11:CJ14)</f>
        <v>0</v>
      </c>
      <c r="CK10" s="21">
        <f>SUM(CK11:CK14)</f>
        <v>0</v>
      </c>
      <c r="CL10" s="7"/>
      <c r="CM10" s="20">
        <f>SUM(CM11:CM14)</f>
        <v>0</v>
      </c>
      <c r="CN10" s="31">
        <f>SUM(CN11:CN14)</f>
        <v>0</v>
      </c>
      <c r="CO10" s="21">
        <f>SUM(CO11:CO14)</f>
        <v>0</v>
      </c>
      <c r="CP10" s="7"/>
      <c r="CQ10" s="20">
        <f aca="true" t="shared" si="7" ref="CQ10:CW10">SUM(CQ11:CQ14)</f>
        <v>0</v>
      </c>
      <c r="CR10" s="31">
        <f t="shared" si="7"/>
        <v>0</v>
      </c>
      <c r="CS10" s="21">
        <f t="shared" si="7"/>
        <v>0</v>
      </c>
      <c r="CT10" s="21">
        <f t="shared" si="7"/>
        <v>0</v>
      </c>
      <c r="CU10" s="21">
        <f t="shared" si="7"/>
        <v>0</v>
      </c>
      <c r="CV10" s="21">
        <f t="shared" si="7"/>
        <v>0</v>
      </c>
      <c r="CW10" s="21">
        <f t="shared" si="7"/>
        <v>0</v>
      </c>
      <c r="EW10" s="1"/>
      <c r="EX10" s="1"/>
      <c r="EY10" s="1"/>
      <c r="EZ10" s="1"/>
    </row>
    <row r="11" spans="1:156" ht="12.75">
      <c r="A11" s="76" t="s">
        <v>8</v>
      </c>
      <c r="B11" s="76"/>
      <c r="C11" s="76"/>
      <c r="D11" s="76"/>
      <c r="E11" s="76"/>
      <c r="F11" s="76"/>
      <c r="G11" s="9" t="s">
        <v>135</v>
      </c>
      <c r="H11" s="10">
        <v>0</v>
      </c>
      <c r="I11" s="12">
        <v>4.56</v>
      </c>
      <c r="J11" s="23">
        <f>$I$11*J39*$B$45</f>
        <v>164165.47199999998</v>
      </c>
      <c r="K11" s="23">
        <f>$I$11*K39*$B$45</f>
        <v>215689.82399999996</v>
      </c>
      <c r="L11" s="23">
        <f>$I$11*L39*$B$45</f>
        <v>155596.31999999998</v>
      </c>
      <c r="M11" s="9" t="s">
        <v>9</v>
      </c>
      <c r="N11" s="10">
        <v>0</v>
      </c>
      <c r="O11" s="12">
        <v>0</v>
      </c>
      <c r="P11" s="23">
        <f aca="true" t="shared" si="8" ref="P11:AV11">$N$40*$N$11/100*12*P39</f>
        <v>0</v>
      </c>
      <c r="Q11" s="23">
        <f t="shared" si="8"/>
        <v>0</v>
      </c>
      <c r="R11" s="23">
        <f t="shared" si="8"/>
        <v>0</v>
      </c>
      <c r="S11" s="23">
        <f t="shared" si="8"/>
        <v>0</v>
      </c>
      <c r="T11" s="23">
        <f t="shared" si="8"/>
        <v>0</v>
      </c>
      <c r="U11" s="23">
        <f t="shared" si="8"/>
        <v>0</v>
      </c>
      <c r="V11" s="23">
        <f t="shared" si="8"/>
        <v>0</v>
      </c>
      <c r="W11" s="23">
        <f t="shared" si="8"/>
        <v>0</v>
      </c>
      <c r="X11" s="23">
        <f t="shared" si="8"/>
        <v>0</v>
      </c>
      <c r="Y11" s="23">
        <f t="shared" si="8"/>
        <v>0</v>
      </c>
      <c r="Z11" s="23">
        <f t="shared" si="8"/>
        <v>0</v>
      </c>
      <c r="AA11" s="23">
        <f t="shared" si="8"/>
        <v>0</v>
      </c>
      <c r="AB11" s="23">
        <f t="shared" si="8"/>
        <v>0</v>
      </c>
      <c r="AC11" s="23">
        <f t="shared" si="8"/>
        <v>0</v>
      </c>
      <c r="AD11" s="23">
        <f t="shared" si="8"/>
        <v>0</v>
      </c>
      <c r="AE11" s="23">
        <f t="shared" si="8"/>
        <v>0</v>
      </c>
      <c r="AF11" s="23">
        <f t="shared" si="8"/>
        <v>0</v>
      </c>
      <c r="AG11" s="23">
        <f t="shared" si="8"/>
        <v>0</v>
      </c>
      <c r="AH11" s="23">
        <f t="shared" si="8"/>
        <v>0</v>
      </c>
      <c r="AI11" s="23">
        <f t="shared" si="8"/>
        <v>0</v>
      </c>
      <c r="AJ11" s="23">
        <f t="shared" si="8"/>
        <v>0</v>
      </c>
      <c r="AK11" s="23">
        <f t="shared" si="8"/>
        <v>0</v>
      </c>
      <c r="AL11" s="23">
        <f t="shared" si="8"/>
        <v>0</v>
      </c>
      <c r="AM11" s="23">
        <f t="shared" si="8"/>
        <v>0</v>
      </c>
      <c r="AN11" s="23">
        <f t="shared" si="8"/>
        <v>0</v>
      </c>
      <c r="AO11" s="23">
        <f t="shared" si="8"/>
        <v>0</v>
      </c>
      <c r="AP11" s="23">
        <f t="shared" si="8"/>
        <v>0</v>
      </c>
      <c r="AQ11" s="23">
        <f t="shared" si="8"/>
        <v>0</v>
      </c>
      <c r="AR11" s="23">
        <f t="shared" si="8"/>
        <v>0</v>
      </c>
      <c r="AS11" s="23">
        <f t="shared" si="8"/>
        <v>0</v>
      </c>
      <c r="AT11" s="23">
        <f t="shared" si="8"/>
        <v>0</v>
      </c>
      <c r="AU11" s="23">
        <f t="shared" si="8"/>
        <v>0</v>
      </c>
      <c r="AV11" s="23">
        <f t="shared" si="8"/>
        <v>0</v>
      </c>
      <c r="AW11" s="9" t="s">
        <v>9</v>
      </c>
      <c r="AX11" s="10">
        <v>0</v>
      </c>
      <c r="AY11" s="12">
        <v>0</v>
      </c>
      <c r="AZ11" s="23">
        <f aca="true" t="shared" si="9" ref="AZ11:BP11">$N$40*$N$11/100*12*AZ39</f>
        <v>0</v>
      </c>
      <c r="BA11" s="23">
        <f t="shared" si="9"/>
        <v>0</v>
      </c>
      <c r="BB11" s="23">
        <f t="shared" si="9"/>
        <v>0</v>
      </c>
      <c r="BC11" s="23">
        <f t="shared" si="9"/>
        <v>0</v>
      </c>
      <c r="BD11" s="23">
        <f t="shared" si="9"/>
        <v>0</v>
      </c>
      <c r="BE11" s="23">
        <f t="shared" si="9"/>
        <v>0</v>
      </c>
      <c r="BF11" s="23">
        <f t="shared" si="9"/>
        <v>0</v>
      </c>
      <c r="BG11" s="23">
        <f t="shared" si="9"/>
        <v>0</v>
      </c>
      <c r="BH11" s="23">
        <f t="shared" si="9"/>
        <v>0</v>
      </c>
      <c r="BI11" s="23">
        <f t="shared" si="9"/>
        <v>0</v>
      </c>
      <c r="BJ11" s="23">
        <f t="shared" si="9"/>
        <v>0</v>
      </c>
      <c r="BK11" s="23">
        <f t="shared" si="9"/>
        <v>0</v>
      </c>
      <c r="BL11" s="23">
        <f t="shared" si="9"/>
        <v>0</v>
      </c>
      <c r="BM11" s="23">
        <f t="shared" si="9"/>
        <v>0</v>
      </c>
      <c r="BN11" s="23">
        <f t="shared" si="9"/>
        <v>0</v>
      </c>
      <c r="BO11" s="23">
        <f t="shared" si="9"/>
        <v>0</v>
      </c>
      <c r="BP11" s="23">
        <f t="shared" si="9"/>
        <v>0</v>
      </c>
      <c r="BQ11" s="9" t="s">
        <v>9</v>
      </c>
      <c r="BR11" s="22">
        <v>0</v>
      </c>
      <c r="BS11" s="37">
        <v>0</v>
      </c>
      <c r="BT11" s="50">
        <f aca="true" t="shared" si="10" ref="BT11:CF11">$N$40*$N$11/100*12*BT39</f>
        <v>0</v>
      </c>
      <c r="BU11" s="49">
        <f t="shared" si="10"/>
        <v>0</v>
      </c>
      <c r="BV11" s="49">
        <f t="shared" si="10"/>
        <v>0</v>
      </c>
      <c r="BW11" s="49">
        <f t="shared" si="10"/>
        <v>0</v>
      </c>
      <c r="BX11" s="49">
        <f t="shared" si="10"/>
        <v>0</v>
      </c>
      <c r="BY11" s="49">
        <f t="shared" si="10"/>
        <v>0</v>
      </c>
      <c r="BZ11" s="49">
        <f t="shared" si="10"/>
        <v>0</v>
      </c>
      <c r="CA11" s="49">
        <f t="shared" si="10"/>
        <v>0</v>
      </c>
      <c r="CB11" s="49">
        <f t="shared" si="10"/>
        <v>0</v>
      </c>
      <c r="CC11" s="49">
        <f t="shared" si="10"/>
        <v>0</v>
      </c>
      <c r="CD11" s="49">
        <f t="shared" si="10"/>
        <v>0</v>
      </c>
      <c r="CE11" s="49">
        <f t="shared" si="10"/>
        <v>0</v>
      </c>
      <c r="CF11" s="49">
        <f t="shared" si="10"/>
        <v>0</v>
      </c>
      <c r="CG11" s="9" t="s">
        <v>9</v>
      </c>
      <c r="CH11" s="37">
        <v>0</v>
      </c>
      <c r="CI11" s="23">
        <f>$N$40*$N$11/100*12*CI39</f>
        <v>0</v>
      </c>
      <c r="CJ11" s="23">
        <f>$N$40*$N$11/100*12*CJ39</f>
        <v>0</v>
      </c>
      <c r="CK11" s="23">
        <f>$N$40*$N$11/100*12*CK39</f>
        <v>0</v>
      </c>
      <c r="CL11" s="9" t="s">
        <v>9</v>
      </c>
      <c r="CM11" s="22">
        <v>0</v>
      </c>
      <c r="CN11" s="12">
        <v>0</v>
      </c>
      <c r="CO11" s="23">
        <f>$N$40*$N$11/100*12*CO39</f>
        <v>0</v>
      </c>
      <c r="CP11" s="9" t="s">
        <v>9</v>
      </c>
      <c r="CQ11" s="22">
        <v>0</v>
      </c>
      <c r="CR11" s="12">
        <v>0</v>
      </c>
      <c r="CS11" s="23">
        <f>$N$40*$N$11/100*12*CS39</f>
        <v>0</v>
      </c>
      <c r="CT11" s="23">
        <f>$N$40*$N$11/100*12*CT39</f>
        <v>0</v>
      </c>
      <c r="CU11" s="23">
        <f>$N$40*$N$11/100*12*CU39</f>
        <v>0</v>
      </c>
      <c r="CV11" s="23">
        <f>$N$40*$N$11/100*12*CV39</f>
        <v>0</v>
      </c>
      <c r="CW11" s="23">
        <f>$N$40*$N$11/100*12*CW39</f>
        <v>0</v>
      </c>
      <c r="EW11" s="1"/>
      <c r="EX11" s="1"/>
      <c r="EY11" s="1"/>
      <c r="EZ11" s="1"/>
    </row>
    <row r="12" spans="1:156" ht="12.75">
      <c r="A12" s="76" t="s">
        <v>10</v>
      </c>
      <c r="B12" s="76"/>
      <c r="C12" s="76"/>
      <c r="D12" s="76"/>
      <c r="E12" s="76"/>
      <c r="F12" s="76"/>
      <c r="G12" s="9" t="s">
        <v>9</v>
      </c>
      <c r="H12" s="10">
        <v>0</v>
      </c>
      <c r="I12" s="12">
        <v>0</v>
      </c>
      <c r="J12" s="23">
        <v>0</v>
      </c>
      <c r="K12" s="23">
        <v>0</v>
      </c>
      <c r="L12" s="23">
        <v>0</v>
      </c>
      <c r="M12" s="9" t="s">
        <v>9</v>
      </c>
      <c r="N12" s="10">
        <v>0</v>
      </c>
      <c r="O12" s="12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9" t="s">
        <v>9</v>
      </c>
      <c r="AX12" s="10">
        <v>0</v>
      </c>
      <c r="AY12" s="12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9" t="s">
        <v>9</v>
      </c>
      <c r="BR12" s="22">
        <v>0</v>
      </c>
      <c r="BS12" s="37">
        <v>0</v>
      </c>
      <c r="BT12" s="50">
        <v>0</v>
      </c>
      <c r="BU12" s="49">
        <v>0</v>
      </c>
      <c r="BV12" s="49">
        <v>0</v>
      </c>
      <c r="BW12" s="49">
        <v>0</v>
      </c>
      <c r="BX12" s="49">
        <v>0</v>
      </c>
      <c r="BY12" s="49">
        <v>0</v>
      </c>
      <c r="BZ12" s="49">
        <v>0</v>
      </c>
      <c r="CA12" s="49">
        <v>0</v>
      </c>
      <c r="CB12" s="49">
        <v>0</v>
      </c>
      <c r="CC12" s="49">
        <v>0</v>
      </c>
      <c r="CD12" s="49">
        <v>0</v>
      </c>
      <c r="CE12" s="49">
        <v>0</v>
      </c>
      <c r="CF12" s="49">
        <v>0</v>
      </c>
      <c r="CG12" s="9" t="s">
        <v>9</v>
      </c>
      <c r="CH12" s="37">
        <v>0</v>
      </c>
      <c r="CI12" s="23">
        <v>0</v>
      </c>
      <c r="CJ12" s="23">
        <v>0</v>
      </c>
      <c r="CK12" s="23">
        <v>0</v>
      </c>
      <c r="CL12" s="9" t="s">
        <v>9</v>
      </c>
      <c r="CM12" s="22">
        <v>0</v>
      </c>
      <c r="CN12" s="12">
        <v>0</v>
      </c>
      <c r="CO12" s="23">
        <v>0</v>
      </c>
      <c r="CP12" s="9" t="s">
        <v>9</v>
      </c>
      <c r="CQ12" s="22">
        <v>0</v>
      </c>
      <c r="CR12" s="12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EW12" s="1"/>
      <c r="EX12" s="1"/>
      <c r="EY12" s="1"/>
      <c r="EZ12" s="1"/>
    </row>
    <row r="13" spans="1:156" ht="12.75">
      <c r="A13" s="76" t="s">
        <v>11</v>
      </c>
      <c r="B13" s="76"/>
      <c r="C13" s="76"/>
      <c r="D13" s="76"/>
      <c r="E13" s="76"/>
      <c r="F13" s="76"/>
      <c r="G13" s="9" t="s">
        <v>9</v>
      </c>
      <c r="H13" s="10">
        <v>0</v>
      </c>
      <c r="I13" s="12">
        <v>0</v>
      </c>
      <c r="J13" s="23">
        <v>0</v>
      </c>
      <c r="K13" s="23">
        <v>0</v>
      </c>
      <c r="L13" s="23">
        <v>0</v>
      </c>
      <c r="M13" s="9" t="s">
        <v>9</v>
      </c>
      <c r="N13" s="10">
        <v>0</v>
      </c>
      <c r="O13" s="12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9" t="s">
        <v>9</v>
      </c>
      <c r="AX13" s="10">
        <v>0</v>
      </c>
      <c r="AY13" s="12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9" t="s">
        <v>9</v>
      </c>
      <c r="BR13" s="22">
        <v>0</v>
      </c>
      <c r="BS13" s="37">
        <v>0</v>
      </c>
      <c r="BT13" s="50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9" t="s">
        <v>9</v>
      </c>
      <c r="CH13" s="37">
        <v>0</v>
      </c>
      <c r="CI13" s="23">
        <v>0</v>
      </c>
      <c r="CJ13" s="23">
        <v>0</v>
      </c>
      <c r="CK13" s="23">
        <v>0</v>
      </c>
      <c r="CL13" s="9" t="s">
        <v>9</v>
      </c>
      <c r="CM13" s="22">
        <v>0</v>
      </c>
      <c r="CN13" s="12">
        <v>0</v>
      </c>
      <c r="CO13" s="23">
        <v>0</v>
      </c>
      <c r="CP13" s="9" t="s">
        <v>9</v>
      </c>
      <c r="CQ13" s="22">
        <v>0</v>
      </c>
      <c r="CR13" s="12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EW13" s="1"/>
      <c r="EX13" s="1"/>
      <c r="EY13" s="1"/>
      <c r="EZ13" s="1"/>
    </row>
    <row r="14" spans="1:156" ht="12.75">
      <c r="A14" s="76" t="s">
        <v>12</v>
      </c>
      <c r="B14" s="76"/>
      <c r="C14" s="76"/>
      <c r="D14" s="76"/>
      <c r="E14" s="76"/>
      <c r="F14" s="76"/>
      <c r="G14" s="9" t="s">
        <v>13</v>
      </c>
      <c r="H14" s="10">
        <v>0</v>
      </c>
      <c r="I14" s="12">
        <v>0</v>
      </c>
      <c r="J14" s="23">
        <v>0</v>
      </c>
      <c r="K14" s="23">
        <v>0</v>
      </c>
      <c r="L14" s="23">
        <v>0</v>
      </c>
      <c r="M14" s="9" t="s">
        <v>13</v>
      </c>
      <c r="N14" s="10">
        <v>0</v>
      </c>
      <c r="O14" s="1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9" t="s">
        <v>13</v>
      </c>
      <c r="AX14" s="10">
        <v>0</v>
      </c>
      <c r="AY14" s="12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9" t="s">
        <v>13</v>
      </c>
      <c r="BR14" s="22">
        <v>0</v>
      </c>
      <c r="BS14" s="37">
        <v>0</v>
      </c>
      <c r="BT14" s="50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0</v>
      </c>
      <c r="CA14" s="49">
        <v>0</v>
      </c>
      <c r="CB14" s="49">
        <v>0</v>
      </c>
      <c r="CC14" s="49">
        <v>0</v>
      </c>
      <c r="CD14" s="49">
        <v>0</v>
      </c>
      <c r="CE14" s="49">
        <v>0</v>
      </c>
      <c r="CF14" s="49">
        <v>0</v>
      </c>
      <c r="CG14" s="9" t="s">
        <v>13</v>
      </c>
      <c r="CH14" s="37">
        <v>0</v>
      </c>
      <c r="CI14" s="23">
        <v>0</v>
      </c>
      <c r="CJ14" s="23">
        <v>0</v>
      </c>
      <c r="CK14" s="23">
        <v>0</v>
      </c>
      <c r="CL14" s="9" t="s">
        <v>13</v>
      </c>
      <c r="CM14" s="22">
        <v>0</v>
      </c>
      <c r="CN14" s="12">
        <v>0</v>
      </c>
      <c r="CO14" s="23">
        <v>0</v>
      </c>
      <c r="CP14" s="9" t="s">
        <v>13</v>
      </c>
      <c r="CQ14" s="22">
        <v>0</v>
      </c>
      <c r="CR14" s="12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EW14" s="1"/>
      <c r="EX14" s="1"/>
      <c r="EY14" s="1"/>
      <c r="EZ14" s="1"/>
    </row>
    <row r="15" spans="1:156" ht="23.25" customHeight="1">
      <c r="A15" s="83" t="s">
        <v>14</v>
      </c>
      <c r="B15" s="83"/>
      <c r="C15" s="83"/>
      <c r="D15" s="83"/>
      <c r="E15" s="83"/>
      <c r="F15" s="83"/>
      <c r="G15" s="11"/>
      <c r="H15" s="8">
        <f>SUM(H16:H21)</f>
        <v>51.41294050776808</v>
      </c>
      <c r="I15" s="31">
        <f>SUM(I16:I23)</f>
        <v>5.49</v>
      </c>
      <c r="J15" s="21">
        <f>SUM(J16:J23)</f>
        <v>197646.58799999996</v>
      </c>
      <c r="K15" s="21">
        <f>SUM(K16:K23)</f>
        <v>259679.19599999997</v>
      </c>
      <c r="L15" s="21">
        <f>SUM(L16:L23)</f>
        <v>187329.78</v>
      </c>
      <c r="M15" s="11"/>
      <c r="N15" s="8">
        <f>SUM(N16:N21)</f>
        <v>51.41294050776808</v>
      </c>
      <c r="O15" s="31">
        <f aca="true" t="shared" si="11" ref="O15:T15">SUM(O16:O23)</f>
        <v>5.050000000000001</v>
      </c>
      <c r="P15" s="21">
        <f t="shared" si="11"/>
        <v>30560.58</v>
      </c>
      <c r="Q15" s="21">
        <f t="shared" si="11"/>
        <v>29700.060000000005</v>
      </c>
      <c r="R15" s="21">
        <f t="shared" si="11"/>
        <v>31209</v>
      </c>
      <c r="S15" s="21">
        <f t="shared" si="11"/>
        <v>30536.340000000004</v>
      </c>
      <c r="T15" s="21">
        <f t="shared" si="11"/>
        <v>31057.5</v>
      </c>
      <c r="U15" s="20">
        <f>SUM(U16:U23)</f>
        <v>31112.04</v>
      </c>
      <c r="V15" s="20">
        <f aca="true" t="shared" si="12" ref="V15:AB15">SUM(V16:V23)</f>
        <v>24985.380000000005</v>
      </c>
      <c r="W15" s="20">
        <f t="shared" si="12"/>
        <v>31130.22</v>
      </c>
      <c r="X15" s="20">
        <f t="shared" si="12"/>
        <v>31427.160000000003</v>
      </c>
      <c r="Y15" s="20">
        <f t="shared" si="12"/>
        <v>25864.08</v>
      </c>
      <c r="Z15" s="20">
        <f t="shared" si="12"/>
        <v>29481.899999999998</v>
      </c>
      <c r="AA15" s="20">
        <f t="shared" si="12"/>
        <v>31063.56</v>
      </c>
      <c r="AB15" s="20">
        <f t="shared" si="12"/>
        <v>34414.74</v>
      </c>
      <c r="AC15" s="20">
        <f>SUM(AC16:AC23)</f>
        <v>30893.880000000005</v>
      </c>
      <c r="AD15" s="20">
        <f>SUM(AD16:AD23)</f>
        <v>30439.380000000005</v>
      </c>
      <c r="AE15" s="20">
        <f aca="true" t="shared" si="13" ref="AE15:AN15">SUM(AE16:AE23)</f>
        <v>37553.82000000001</v>
      </c>
      <c r="AF15" s="20">
        <f t="shared" si="13"/>
        <v>30257.58</v>
      </c>
      <c r="AG15" s="20">
        <f t="shared" si="13"/>
        <v>30893.880000000005</v>
      </c>
      <c r="AH15" s="20">
        <f t="shared" si="13"/>
        <v>30081.84</v>
      </c>
      <c r="AI15" s="20">
        <f t="shared" si="13"/>
        <v>13834.980000000001</v>
      </c>
      <c r="AJ15" s="20">
        <f t="shared" si="13"/>
        <v>6914.46</v>
      </c>
      <c r="AK15" s="20">
        <f t="shared" si="13"/>
        <v>35741.88</v>
      </c>
      <c r="AL15" s="20">
        <f t="shared" si="13"/>
        <v>44195.58</v>
      </c>
      <c r="AM15" s="20">
        <f t="shared" si="13"/>
        <v>31160.520000000004</v>
      </c>
      <c r="AN15" s="20">
        <f t="shared" si="13"/>
        <v>30996.9</v>
      </c>
      <c r="AO15" s="20">
        <f aca="true" t="shared" si="14" ref="AO15:AV15">SUM(AO16:AO23)</f>
        <v>25954.980000000003</v>
      </c>
      <c r="AP15" s="20">
        <f t="shared" si="14"/>
        <v>26015.58</v>
      </c>
      <c r="AQ15" s="20">
        <f t="shared" si="14"/>
        <v>51709.98</v>
      </c>
      <c r="AR15" s="20">
        <f t="shared" si="14"/>
        <v>44104.67999999999</v>
      </c>
      <c r="AS15" s="20">
        <f t="shared" si="14"/>
        <v>32978.520000000004</v>
      </c>
      <c r="AT15" s="20">
        <f t="shared" si="14"/>
        <v>25609.560000000005</v>
      </c>
      <c r="AU15" s="20">
        <f t="shared" si="14"/>
        <v>62108.94000000001</v>
      </c>
      <c r="AV15" s="20">
        <f t="shared" si="14"/>
        <v>14337.96</v>
      </c>
      <c r="AW15" s="11"/>
      <c r="AX15" s="8">
        <f>SUM(AX16:AX21)</f>
        <v>51.41294050776808</v>
      </c>
      <c r="AY15" s="31">
        <f aca="true" t="shared" si="15" ref="AY15:BD15">SUM(AY16:AY23)</f>
        <v>5.050000000000001</v>
      </c>
      <c r="AZ15" s="21">
        <f t="shared" si="15"/>
        <v>31057.5</v>
      </c>
      <c r="BA15" s="21">
        <f t="shared" si="15"/>
        <v>30815.100000000006</v>
      </c>
      <c r="BB15" s="21">
        <f t="shared" si="15"/>
        <v>31881.660000000003</v>
      </c>
      <c r="BC15" s="21">
        <f t="shared" si="15"/>
        <v>41280.72</v>
      </c>
      <c r="BD15" s="20">
        <f t="shared" si="15"/>
        <v>31184.760000000002</v>
      </c>
      <c r="BE15" s="20">
        <f aca="true" t="shared" si="16" ref="BE15:BJ15">SUM(BE16:BE23)</f>
        <v>30269.700000000004</v>
      </c>
      <c r="BF15" s="20">
        <f t="shared" si="16"/>
        <v>32814.9</v>
      </c>
      <c r="BG15" s="20">
        <f t="shared" si="16"/>
        <v>31324.14</v>
      </c>
      <c r="BH15" s="20">
        <f t="shared" si="16"/>
        <v>30584.82</v>
      </c>
      <c r="BI15" s="20">
        <f t="shared" si="16"/>
        <v>37832.58</v>
      </c>
      <c r="BJ15" s="20">
        <f t="shared" si="16"/>
        <v>28609.260000000002</v>
      </c>
      <c r="BK15" s="20">
        <f aca="true" t="shared" si="17" ref="BK15:BP15">SUM(BK16:BK23)</f>
        <v>29106.180000000004</v>
      </c>
      <c r="BL15" s="20">
        <f t="shared" si="17"/>
        <v>21203.940000000002</v>
      </c>
      <c r="BM15" s="20">
        <f t="shared" si="17"/>
        <v>19307.160000000003</v>
      </c>
      <c r="BN15" s="20">
        <f t="shared" si="17"/>
        <v>18646.620000000003</v>
      </c>
      <c r="BO15" s="20">
        <f t="shared" si="17"/>
        <v>26118.6</v>
      </c>
      <c r="BP15" s="20">
        <f t="shared" si="17"/>
        <v>13834.980000000001</v>
      </c>
      <c r="BQ15" s="11"/>
      <c r="BR15" s="20">
        <f>SUM(BR16:BR21)</f>
        <v>51.41294050776808</v>
      </c>
      <c r="BS15" s="36">
        <f aca="true" t="shared" si="18" ref="BS15:CF15">SUM(BS16:BS23)</f>
        <v>5.050000000000001</v>
      </c>
      <c r="BT15" s="58">
        <f t="shared" si="18"/>
        <v>22761.360000000004</v>
      </c>
      <c r="BU15" s="59">
        <f t="shared" si="18"/>
        <v>20652.480000000003</v>
      </c>
      <c r="BV15" s="59">
        <f t="shared" si="18"/>
        <v>29457.660000000003</v>
      </c>
      <c r="BW15" s="59">
        <f t="shared" si="18"/>
        <v>20337.36</v>
      </c>
      <c r="BX15" s="59">
        <f t="shared" si="18"/>
        <v>20507.04</v>
      </c>
      <c r="BY15" s="59">
        <f t="shared" si="18"/>
        <v>44771.28</v>
      </c>
      <c r="BZ15" s="59">
        <f t="shared" si="18"/>
        <v>23155.260000000002</v>
      </c>
      <c r="CA15" s="59">
        <f t="shared" si="18"/>
        <v>44225.88</v>
      </c>
      <c r="CB15" s="59">
        <f t="shared" si="18"/>
        <v>30815.100000000006</v>
      </c>
      <c r="CC15" s="59">
        <f t="shared" si="18"/>
        <v>25033.860000000004</v>
      </c>
      <c r="CD15" s="59">
        <f>SUM(CD16:CD23)</f>
        <v>29081.94</v>
      </c>
      <c r="CE15" s="59">
        <f t="shared" si="18"/>
        <v>20058.6</v>
      </c>
      <c r="CF15" s="59">
        <f t="shared" si="18"/>
        <v>20791.860000000004</v>
      </c>
      <c r="CG15" s="11"/>
      <c r="CH15" s="36">
        <f>SUM(CH16:CH23)</f>
        <v>5.050000000000001</v>
      </c>
      <c r="CI15" s="20">
        <f>SUM(CI16:CI23)</f>
        <v>51049.44</v>
      </c>
      <c r="CJ15" s="21">
        <f>SUM(CJ16:CJ23)</f>
        <v>20573.7</v>
      </c>
      <c r="CK15" s="21">
        <f>SUM(CK16:CK23)</f>
        <v>33948.12000000001</v>
      </c>
      <c r="CL15" s="11"/>
      <c r="CM15" s="20">
        <f>SUM(CM16:CM21)</f>
        <v>51.41294050776808</v>
      </c>
      <c r="CN15" s="31">
        <f>SUM(CN16:CN23)</f>
        <v>8.770000000000001</v>
      </c>
      <c r="CO15" s="21">
        <f>SUM(CO16:CO23)</f>
        <v>10166.184</v>
      </c>
      <c r="CP15" s="11"/>
      <c r="CQ15" s="20">
        <f>SUM(CQ16:CQ21)</f>
        <v>51.41294050776808</v>
      </c>
      <c r="CR15" s="31">
        <f aca="true" t="shared" si="19" ref="CR15:CW15">SUM(CR16:CR23)</f>
        <v>5.07</v>
      </c>
      <c r="CS15" s="21">
        <f t="shared" si="19"/>
        <v>73135.764</v>
      </c>
      <c r="CT15" s="21">
        <f t="shared" si="19"/>
        <v>31417.776000000005</v>
      </c>
      <c r="CU15" s="21">
        <f t="shared" si="19"/>
        <v>32068.764000000003</v>
      </c>
      <c r="CV15" s="21">
        <f t="shared" si="19"/>
        <v>25017.408000000003</v>
      </c>
      <c r="CW15" s="21">
        <f t="shared" si="19"/>
        <v>61837.776000000005</v>
      </c>
      <c r="EW15" s="1"/>
      <c r="EX15" s="1"/>
      <c r="EY15" s="1"/>
      <c r="EZ15" s="1"/>
    </row>
    <row r="16" spans="1:156" ht="12.75">
      <c r="A16" s="76" t="s">
        <v>15</v>
      </c>
      <c r="B16" s="76"/>
      <c r="C16" s="76"/>
      <c r="D16" s="76"/>
      <c r="E16" s="76"/>
      <c r="F16" s="76"/>
      <c r="G16" s="9" t="s">
        <v>136</v>
      </c>
      <c r="H16" s="12">
        <v>0.7598226127320953</v>
      </c>
      <c r="I16" s="12">
        <v>0.17</v>
      </c>
      <c r="J16" s="23">
        <f>$I$16*J39*$B$45</f>
        <v>6120.204</v>
      </c>
      <c r="K16" s="23">
        <f>$I$16*K39*$B$45</f>
        <v>8041.068000000001</v>
      </c>
      <c r="L16" s="23">
        <f>$I$16*L39*$B$45</f>
        <v>5800.740000000001</v>
      </c>
      <c r="M16" s="9" t="s">
        <v>48</v>
      </c>
      <c r="N16" s="12">
        <v>0.7598226127320953</v>
      </c>
      <c r="O16" s="12">
        <v>0.19</v>
      </c>
      <c r="P16" s="23">
        <f aca="true" t="shared" si="20" ref="P16:AV16">$O$16*P39*$B$45</f>
        <v>1149.804</v>
      </c>
      <c r="Q16" s="23">
        <f t="shared" si="20"/>
        <v>1117.4279999999999</v>
      </c>
      <c r="R16" s="23">
        <f t="shared" si="20"/>
        <v>1174.1999999999998</v>
      </c>
      <c r="S16" s="23">
        <f t="shared" si="20"/>
        <v>1148.892</v>
      </c>
      <c r="T16" s="23">
        <f t="shared" si="20"/>
        <v>1168.5</v>
      </c>
      <c r="U16" s="23">
        <f t="shared" si="20"/>
        <v>1170.552</v>
      </c>
      <c r="V16" s="23">
        <f t="shared" si="20"/>
        <v>940.0440000000001</v>
      </c>
      <c r="W16" s="23">
        <f t="shared" si="20"/>
        <v>1171.236</v>
      </c>
      <c r="X16" s="23">
        <f t="shared" si="20"/>
        <v>1182.4080000000001</v>
      </c>
      <c r="Y16" s="23">
        <f t="shared" si="20"/>
        <v>973.104</v>
      </c>
      <c r="Z16" s="23">
        <f t="shared" si="20"/>
        <v>1109.22</v>
      </c>
      <c r="AA16" s="23">
        <f t="shared" si="20"/>
        <v>1168.728</v>
      </c>
      <c r="AB16" s="23">
        <f t="shared" si="20"/>
        <v>1294.812</v>
      </c>
      <c r="AC16" s="23">
        <f t="shared" si="20"/>
        <v>1162.344</v>
      </c>
      <c r="AD16" s="23">
        <f t="shared" si="20"/>
        <v>1145.244</v>
      </c>
      <c r="AE16" s="23">
        <f t="shared" si="20"/>
        <v>1412.9160000000002</v>
      </c>
      <c r="AF16" s="23">
        <f t="shared" si="20"/>
        <v>1138.404</v>
      </c>
      <c r="AG16" s="23">
        <f t="shared" si="20"/>
        <v>1162.344</v>
      </c>
      <c r="AH16" s="23">
        <f t="shared" si="20"/>
        <v>1131.792</v>
      </c>
      <c r="AI16" s="23">
        <f t="shared" si="20"/>
        <v>520.524</v>
      </c>
      <c r="AJ16" s="23">
        <f t="shared" si="20"/>
        <v>260.14799999999997</v>
      </c>
      <c r="AK16" s="23">
        <f t="shared" si="20"/>
        <v>1344.744</v>
      </c>
      <c r="AL16" s="23">
        <f t="shared" si="20"/>
        <v>1662.8039999999996</v>
      </c>
      <c r="AM16" s="23">
        <f t="shared" si="20"/>
        <v>1172.3760000000002</v>
      </c>
      <c r="AN16" s="23">
        <f t="shared" si="20"/>
        <v>1166.22</v>
      </c>
      <c r="AO16" s="23">
        <f t="shared" si="20"/>
        <v>976.5240000000001</v>
      </c>
      <c r="AP16" s="23">
        <f t="shared" si="20"/>
        <v>978.8040000000001</v>
      </c>
      <c r="AQ16" s="23">
        <f t="shared" si="20"/>
        <v>1945.524</v>
      </c>
      <c r="AR16" s="23">
        <f t="shared" si="20"/>
        <v>1659.3839999999998</v>
      </c>
      <c r="AS16" s="23">
        <f t="shared" si="20"/>
        <v>1240.776</v>
      </c>
      <c r="AT16" s="23">
        <f t="shared" si="20"/>
        <v>963.5280000000001</v>
      </c>
      <c r="AU16" s="23">
        <f t="shared" si="20"/>
        <v>2336.7720000000004</v>
      </c>
      <c r="AV16" s="23">
        <f t="shared" si="20"/>
        <v>539.448</v>
      </c>
      <c r="AW16" s="9" t="s">
        <v>48</v>
      </c>
      <c r="AX16" s="12">
        <v>0.7598226127320953</v>
      </c>
      <c r="AY16" s="12">
        <v>0.19</v>
      </c>
      <c r="AZ16" s="23">
        <f aca="true" t="shared" si="21" ref="AZ16:BP16">$O$16*AZ39*$B$45</f>
        <v>1168.5</v>
      </c>
      <c r="BA16" s="23">
        <f t="shared" si="21"/>
        <v>1159.3799999999999</v>
      </c>
      <c r="BB16" s="23">
        <f t="shared" si="21"/>
        <v>1199.508</v>
      </c>
      <c r="BC16" s="23">
        <f t="shared" si="21"/>
        <v>1553.136</v>
      </c>
      <c r="BD16" s="23">
        <f t="shared" si="21"/>
        <v>1173.288</v>
      </c>
      <c r="BE16" s="23">
        <f t="shared" si="21"/>
        <v>1138.8600000000001</v>
      </c>
      <c r="BF16" s="23">
        <f t="shared" si="21"/>
        <v>1234.6200000000001</v>
      </c>
      <c r="BG16" s="23">
        <f t="shared" si="21"/>
        <v>1178.532</v>
      </c>
      <c r="BH16" s="23">
        <f t="shared" si="21"/>
        <v>1150.716</v>
      </c>
      <c r="BI16" s="23">
        <f t="shared" si="21"/>
        <v>1423.404</v>
      </c>
      <c r="BJ16" s="23">
        <f t="shared" si="21"/>
        <v>1076.3880000000001</v>
      </c>
      <c r="BK16" s="23">
        <f t="shared" si="21"/>
        <v>1095.084</v>
      </c>
      <c r="BL16" s="23">
        <f t="shared" si="21"/>
        <v>797.7719999999999</v>
      </c>
      <c r="BM16" s="23">
        <f t="shared" si="21"/>
        <v>726.4080000000001</v>
      </c>
      <c r="BN16" s="23">
        <f t="shared" si="21"/>
        <v>701.556</v>
      </c>
      <c r="BO16" s="23">
        <f t="shared" si="21"/>
        <v>982.6800000000001</v>
      </c>
      <c r="BP16" s="23">
        <f t="shared" si="21"/>
        <v>520.524</v>
      </c>
      <c r="BQ16" s="9" t="s">
        <v>48</v>
      </c>
      <c r="BR16" s="22">
        <v>0.7598226127320953</v>
      </c>
      <c r="BS16" s="37">
        <v>0.19</v>
      </c>
      <c r="BT16" s="50">
        <f aca="true" t="shared" si="22" ref="BT16:CF16">$CH$16*BT39*$B$45</f>
        <v>856.368</v>
      </c>
      <c r="BU16" s="49">
        <f t="shared" si="22"/>
        <v>777.0240000000001</v>
      </c>
      <c r="BV16" s="49">
        <f t="shared" si="22"/>
        <v>1108.308</v>
      </c>
      <c r="BW16" s="49">
        <f t="shared" si="22"/>
        <v>765.168</v>
      </c>
      <c r="BX16" s="49">
        <f t="shared" si="22"/>
        <v>771.5519999999999</v>
      </c>
      <c r="BY16" s="49">
        <f t="shared" si="22"/>
        <v>1684.464</v>
      </c>
      <c r="BZ16" s="49">
        <f t="shared" si="22"/>
        <v>871.1880000000001</v>
      </c>
      <c r="CA16" s="49">
        <f t="shared" si="22"/>
        <v>1663.944</v>
      </c>
      <c r="CB16" s="49">
        <f t="shared" si="22"/>
        <v>1159.3799999999999</v>
      </c>
      <c r="CC16" s="49">
        <f t="shared" si="22"/>
        <v>941.868</v>
      </c>
      <c r="CD16" s="49">
        <f t="shared" si="22"/>
        <v>1094.172</v>
      </c>
      <c r="CE16" s="49">
        <f t="shared" si="22"/>
        <v>754.6800000000001</v>
      </c>
      <c r="CF16" s="49">
        <f t="shared" si="22"/>
        <v>782.268</v>
      </c>
      <c r="CG16" s="9" t="s">
        <v>48</v>
      </c>
      <c r="CH16" s="37">
        <v>0.19</v>
      </c>
      <c r="CI16" s="23">
        <f>$CH$16*CI39*$B$45</f>
        <v>1920.672</v>
      </c>
      <c r="CJ16" s="23">
        <f>$CH$16*CJ39*$B$45</f>
        <v>774.06</v>
      </c>
      <c r="CK16" s="23">
        <f>$CH$16*CK39*$B$45</f>
        <v>1277.2560000000003</v>
      </c>
      <c r="CL16" s="9" t="s">
        <v>48</v>
      </c>
      <c r="CM16" s="22">
        <v>0.7598226127320953</v>
      </c>
      <c r="CN16" s="12">
        <v>0.21</v>
      </c>
      <c r="CO16" s="23">
        <f>$CN$16*CO39*$B$45</f>
        <v>243.43199999999996</v>
      </c>
      <c r="CP16" s="9" t="s">
        <v>48</v>
      </c>
      <c r="CQ16" s="22">
        <v>0.7598226127320953</v>
      </c>
      <c r="CR16" s="12">
        <v>0.19</v>
      </c>
      <c r="CS16" s="23">
        <f>$CR$16*CS39*$B$45</f>
        <v>2740.7879999999996</v>
      </c>
      <c r="CT16" s="23">
        <f>$CR$16*CT39*$B$45</f>
        <v>1177.392</v>
      </c>
      <c r="CU16" s="23">
        <f>$CR$16*CU39*$B$45</f>
        <v>1201.788</v>
      </c>
      <c r="CV16" s="23">
        <f>$CR$16*CV39*$B$45</f>
        <v>937.5360000000001</v>
      </c>
      <c r="CW16" s="23">
        <f>$CR$16*CW39*$B$45</f>
        <v>2317.392</v>
      </c>
      <c r="EW16" s="1"/>
      <c r="EX16" s="1"/>
      <c r="EY16" s="1"/>
      <c r="EZ16" s="1"/>
    </row>
    <row r="17" spans="1:156" ht="12.75">
      <c r="A17" s="76" t="s">
        <v>16</v>
      </c>
      <c r="B17" s="76"/>
      <c r="C17" s="76"/>
      <c r="D17" s="76"/>
      <c r="E17" s="76"/>
      <c r="F17" s="76"/>
      <c r="G17" s="9" t="s">
        <v>48</v>
      </c>
      <c r="H17" s="12">
        <v>6.63867871352785</v>
      </c>
      <c r="I17" s="12">
        <v>1.99</v>
      </c>
      <c r="J17" s="23">
        <f>$I$17*J39*$B$45</f>
        <v>71642.38799999999</v>
      </c>
      <c r="K17" s="23">
        <f>$I$17*K39*$B$45</f>
        <v>94127.79599999999</v>
      </c>
      <c r="L17" s="23">
        <f>$I$17*L39*$B$45</f>
        <v>67902.78</v>
      </c>
      <c r="M17" s="9" t="s">
        <v>48</v>
      </c>
      <c r="N17" s="12">
        <v>6.63867871352785</v>
      </c>
      <c r="O17" s="12">
        <v>0.56</v>
      </c>
      <c r="P17" s="23">
        <f aca="true" t="shared" si="23" ref="P17:AV17">$O$17*P39*$B$45</f>
        <v>3388.896</v>
      </c>
      <c r="Q17" s="23">
        <f t="shared" si="23"/>
        <v>3293.472</v>
      </c>
      <c r="R17" s="23">
        <f t="shared" si="23"/>
        <v>3460.8</v>
      </c>
      <c r="S17" s="23">
        <f t="shared" si="23"/>
        <v>3386.2080000000005</v>
      </c>
      <c r="T17" s="23">
        <f t="shared" si="23"/>
        <v>3444</v>
      </c>
      <c r="U17" s="23">
        <f t="shared" si="23"/>
        <v>3450.0480000000002</v>
      </c>
      <c r="V17" s="23">
        <f t="shared" si="23"/>
        <v>2770.6560000000004</v>
      </c>
      <c r="W17" s="23">
        <f t="shared" si="23"/>
        <v>3452.0640000000003</v>
      </c>
      <c r="X17" s="23">
        <f t="shared" si="23"/>
        <v>3484.9920000000006</v>
      </c>
      <c r="Y17" s="23">
        <f t="shared" si="23"/>
        <v>2868.0960000000005</v>
      </c>
      <c r="Z17" s="23">
        <f t="shared" si="23"/>
        <v>3269.2799999999997</v>
      </c>
      <c r="AA17" s="23">
        <f t="shared" si="23"/>
        <v>3444.6720000000005</v>
      </c>
      <c r="AB17" s="23">
        <f t="shared" si="23"/>
        <v>3816.288</v>
      </c>
      <c r="AC17" s="23">
        <f t="shared" si="23"/>
        <v>3425.8560000000007</v>
      </c>
      <c r="AD17" s="23">
        <f t="shared" si="23"/>
        <v>3375.456</v>
      </c>
      <c r="AE17" s="23">
        <f t="shared" si="23"/>
        <v>4164.384</v>
      </c>
      <c r="AF17" s="23">
        <f t="shared" si="23"/>
        <v>3355.2960000000007</v>
      </c>
      <c r="AG17" s="23">
        <f t="shared" si="23"/>
        <v>3425.8560000000007</v>
      </c>
      <c r="AH17" s="23">
        <f t="shared" si="23"/>
        <v>3335.8080000000004</v>
      </c>
      <c r="AI17" s="23">
        <f t="shared" si="23"/>
        <v>1534.1760000000002</v>
      </c>
      <c r="AJ17" s="23">
        <f t="shared" si="23"/>
        <v>766.752</v>
      </c>
      <c r="AK17" s="23">
        <f t="shared" si="23"/>
        <v>3963.456</v>
      </c>
      <c r="AL17" s="23">
        <f t="shared" si="23"/>
        <v>4900.896000000001</v>
      </c>
      <c r="AM17" s="23">
        <f t="shared" si="23"/>
        <v>3455.424000000001</v>
      </c>
      <c r="AN17" s="23">
        <f t="shared" si="23"/>
        <v>3437.2800000000007</v>
      </c>
      <c r="AO17" s="23">
        <f t="shared" si="23"/>
        <v>2878.1760000000004</v>
      </c>
      <c r="AP17" s="23">
        <f t="shared" si="23"/>
        <v>2884.896</v>
      </c>
      <c r="AQ17" s="23">
        <f t="shared" si="23"/>
        <v>5734.176</v>
      </c>
      <c r="AR17" s="23">
        <f t="shared" si="23"/>
        <v>4890.816000000001</v>
      </c>
      <c r="AS17" s="23">
        <f t="shared" si="23"/>
        <v>3657.024000000001</v>
      </c>
      <c r="AT17" s="23">
        <f t="shared" si="23"/>
        <v>2839.8720000000003</v>
      </c>
      <c r="AU17" s="23">
        <f t="shared" si="23"/>
        <v>6887.328000000001</v>
      </c>
      <c r="AV17" s="23">
        <f t="shared" si="23"/>
        <v>1589.9520000000002</v>
      </c>
      <c r="AW17" s="9" t="s">
        <v>48</v>
      </c>
      <c r="AX17" s="12">
        <v>6.63867871352785</v>
      </c>
      <c r="AY17" s="12">
        <v>0.56</v>
      </c>
      <c r="AZ17" s="23">
        <f aca="true" t="shared" si="24" ref="AZ17:BP17">$O$17*AZ39*$B$45</f>
        <v>3444</v>
      </c>
      <c r="BA17" s="23">
        <f t="shared" si="24"/>
        <v>3417.120000000001</v>
      </c>
      <c r="BB17" s="23">
        <f t="shared" si="24"/>
        <v>3535.3920000000007</v>
      </c>
      <c r="BC17" s="23">
        <f t="shared" si="24"/>
        <v>4577.664000000001</v>
      </c>
      <c r="BD17" s="23">
        <f t="shared" si="24"/>
        <v>3458.1120000000005</v>
      </c>
      <c r="BE17" s="23">
        <f t="shared" si="24"/>
        <v>3356.6400000000003</v>
      </c>
      <c r="BF17" s="23">
        <f t="shared" si="24"/>
        <v>3638.88</v>
      </c>
      <c r="BG17" s="23">
        <f t="shared" si="24"/>
        <v>3473.568</v>
      </c>
      <c r="BH17" s="23">
        <f t="shared" si="24"/>
        <v>3391.584</v>
      </c>
      <c r="BI17" s="23">
        <f t="shared" si="24"/>
        <v>4195.296</v>
      </c>
      <c r="BJ17" s="23">
        <f t="shared" si="24"/>
        <v>3172.5120000000006</v>
      </c>
      <c r="BK17" s="23">
        <f t="shared" si="24"/>
        <v>3227.616</v>
      </c>
      <c r="BL17" s="23">
        <f t="shared" si="24"/>
        <v>2351.3280000000004</v>
      </c>
      <c r="BM17" s="23">
        <f t="shared" si="24"/>
        <v>2140.992</v>
      </c>
      <c r="BN17" s="23">
        <f t="shared" si="24"/>
        <v>2067.744</v>
      </c>
      <c r="BO17" s="23">
        <f t="shared" si="24"/>
        <v>2896.32</v>
      </c>
      <c r="BP17" s="23">
        <f t="shared" si="24"/>
        <v>1534.1760000000002</v>
      </c>
      <c r="BQ17" s="9" t="s">
        <v>48</v>
      </c>
      <c r="BR17" s="22">
        <v>6.63867871352785</v>
      </c>
      <c r="BS17" s="37">
        <v>0.56</v>
      </c>
      <c r="BT17" s="50">
        <f aca="true" t="shared" si="25" ref="BT17:CF17">$CH$17*BT39*$B$45</f>
        <v>2524.0320000000006</v>
      </c>
      <c r="BU17" s="49">
        <f t="shared" si="25"/>
        <v>2290.1760000000004</v>
      </c>
      <c r="BV17" s="49">
        <f t="shared" si="25"/>
        <v>3266.5920000000006</v>
      </c>
      <c r="BW17" s="49">
        <f t="shared" si="25"/>
        <v>2255.2320000000004</v>
      </c>
      <c r="BX17" s="49">
        <f t="shared" si="25"/>
        <v>2274.0480000000002</v>
      </c>
      <c r="BY17" s="49">
        <f t="shared" si="25"/>
        <v>4964.736</v>
      </c>
      <c r="BZ17" s="49">
        <f t="shared" si="25"/>
        <v>2567.7120000000004</v>
      </c>
      <c r="CA17" s="49">
        <f t="shared" si="25"/>
        <v>4904.255999999999</v>
      </c>
      <c r="CB17" s="49">
        <f t="shared" si="25"/>
        <v>3417.120000000001</v>
      </c>
      <c r="CC17" s="49">
        <f t="shared" si="25"/>
        <v>2776.0320000000006</v>
      </c>
      <c r="CD17" s="49">
        <f t="shared" si="25"/>
        <v>3224.9280000000003</v>
      </c>
      <c r="CE17" s="49">
        <f t="shared" si="25"/>
        <v>2224.32</v>
      </c>
      <c r="CF17" s="49">
        <f t="shared" si="25"/>
        <v>2305.6320000000005</v>
      </c>
      <c r="CG17" s="9" t="s">
        <v>48</v>
      </c>
      <c r="CH17" s="37">
        <v>0.56</v>
      </c>
      <c r="CI17" s="23">
        <f>$CH$17*CI39*$B$45</f>
        <v>5660.928</v>
      </c>
      <c r="CJ17" s="23">
        <f>$CH$17*CJ39*$B$45</f>
        <v>2281.44</v>
      </c>
      <c r="CK17" s="23">
        <f>$CH$17*CK39*$B$45</f>
        <v>3764.544000000001</v>
      </c>
      <c r="CL17" s="9" t="s">
        <v>48</v>
      </c>
      <c r="CM17" s="22">
        <v>6.63867871352785</v>
      </c>
      <c r="CN17" s="12">
        <v>0.56</v>
      </c>
      <c r="CO17" s="23">
        <f>$CN$17*CO39*$B$45</f>
        <v>649.152</v>
      </c>
      <c r="CP17" s="9" t="s">
        <v>48</v>
      </c>
      <c r="CQ17" s="22">
        <v>6.63867871352785</v>
      </c>
      <c r="CR17" s="12">
        <v>0.36</v>
      </c>
      <c r="CS17" s="23">
        <f>$CR$17*CS39*$B$45</f>
        <v>5193.072</v>
      </c>
      <c r="CT17" s="23">
        <f>$CR$17*CT39*$B$45</f>
        <v>2230.848</v>
      </c>
      <c r="CU17" s="23">
        <f>$CR$17*CU39*$B$45</f>
        <v>2277.072</v>
      </c>
      <c r="CV17" s="23">
        <f>$CR$17*CV39*$B$45</f>
        <v>1776.3839999999998</v>
      </c>
      <c r="CW17" s="23">
        <f>$CR$17*CW39*$B$45</f>
        <v>4390.848</v>
      </c>
      <c r="EW17" s="1"/>
      <c r="EX17" s="1"/>
      <c r="EY17" s="1"/>
      <c r="EZ17" s="1"/>
    </row>
    <row r="18" spans="1:156" ht="12.75">
      <c r="A18" s="76" t="s">
        <v>17</v>
      </c>
      <c r="B18" s="76"/>
      <c r="C18" s="76"/>
      <c r="D18" s="76"/>
      <c r="E18" s="76"/>
      <c r="F18" s="76"/>
      <c r="G18" s="9" t="s">
        <v>135</v>
      </c>
      <c r="H18" s="12">
        <v>23.528449933686996</v>
      </c>
      <c r="I18" s="12">
        <v>0.21</v>
      </c>
      <c r="J18" s="23">
        <f>$I$18*J39*$B$45</f>
        <v>7560.2519999999995</v>
      </c>
      <c r="K18" s="23">
        <f>$I$18*K39*$B$45</f>
        <v>9933.083999999999</v>
      </c>
      <c r="L18" s="23">
        <f>$I$18*L39*$B$45</f>
        <v>7165.62</v>
      </c>
      <c r="M18" s="9" t="s">
        <v>48</v>
      </c>
      <c r="N18" s="12">
        <v>23.528449933686996</v>
      </c>
      <c r="O18" s="12">
        <v>0.37</v>
      </c>
      <c r="P18" s="23">
        <f aca="true" t="shared" si="26" ref="P18:AV18">$O$18*P39*$B$45</f>
        <v>2239.092</v>
      </c>
      <c r="Q18" s="23">
        <f t="shared" si="26"/>
        <v>2176.0440000000003</v>
      </c>
      <c r="R18" s="23">
        <f t="shared" si="26"/>
        <v>2286.6000000000004</v>
      </c>
      <c r="S18" s="23">
        <f t="shared" si="26"/>
        <v>2237.316</v>
      </c>
      <c r="T18" s="23">
        <f t="shared" si="26"/>
        <v>2275.5</v>
      </c>
      <c r="U18" s="23">
        <f t="shared" si="26"/>
        <v>2279.496</v>
      </c>
      <c r="V18" s="23">
        <f t="shared" si="26"/>
        <v>1830.612</v>
      </c>
      <c r="W18" s="23">
        <f t="shared" si="26"/>
        <v>2280.8280000000004</v>
      </c>
      <c r="X18" s="23">
        <f t="shared" si="26"/>
        <v>2302.584</v>
      </c>
      <c r="Y18" s="23">
        <f t="shared" si="26"/>
        <v>1894.992</v>
      </c>
      <c r="Z18" s="23">
        <f t="shared" si="26"/>
        <v>2160.06</v>
      </c>
      <c r="AA18" s="23">
        <f t="shared" si="26"/>
        <v>2275.944</v>
      </c>
      <c r="AB18" s="23">
        <f t="shared" si="26"/>
        <v>2521.4759999999997</v>
      </c>
      <c r="AC18" s="23">
        <f t="shared" si="26"/>
        <v>2263.512</v>
      </c>
      <c r="AD18" s="23">
        <f t="shared" si="26"/>
        <v>2230.212</v>
      </c>
      <c r="AE18" s="23">
        <f t="shared" si="26"/>
        <v>2751.4680000000003</v>
      </c>
      <c r="AF18" s="23">
        <f t="shared" si="26"/>
        <v>2216.8920000000003</v>
      </c>
      <c r="AG18" s="23">
        <f t="shared" si="26"/>
        <v>2263.512</v>
      </c>
      <c r="AH18" s="23">
        <f t="shared" si="26"/>
        <v>2204.0159999999996</v>
      </c>
      <c r="AI18" s="23">
        <f t="shared" si="26"/>
        <v>1013.652</v>
      </c>
      <c r="AJ18" s="23">
        <f t="shared" si="26"/>
        <v>506.604</v>
      </c>
      <c r="AK18" s="23">
        <f t="shared" si="26"/>
        <v>2618.7119999999995</v>
      </c>
      <c r="AL18" s="23">
        <f t="shared" si="26"/>
        <v>3238.092</v>
      </c>
      <c r="AM18" s="23">
        <f t="shared" si="26"/>
        <v>2283.0480000000002</v>
      </c>
      <c r="AN18" s="23">
        <f t="shared" si="26"/>
        <v>2271.06</v>
      </c>
      <c r="AO18" s="23">
        <f t="shared" si="26"/>
        <v>1901.652</v>
      </c>
      <c r="AP18" s="23">
        <f t="shared" si="26"/>
        <v>1906.092</v>
      </c>
      <c r="AQ18" s="23">
        <f t="shared" si="26"/>
        <v>3788.652</v>
      </c>
      <c r="AR18" s="23">
        <f t="shared" si="26"/>
        <v>3231.432</v>
      </c>
      <c r="AS18" s="23">
        <f t="shared" si="26"/>
        <v>2416.248</v>
      </c>
      <c r="AT18" s="23">
        <f t="shared" si="26"/>
        <v>1876.344</v>
      </c>
      <c r="AU18" s="23">
        <f t="shared" si="26"/>
        <v>4550.5560000000005</v>
      </c>
      <c r="AV18" s="23">
        <f t="shared" si="26"/>
        <v>1050.504</v>
      </c>
      <c r="AW18" s="9" t="s">
        <v>48</v>
      </c>
      <c r="AX18" s="12">
        <v>23.528449933686996</v>
      </c>
      <c r="AY18" s="12">
        <v>0.37</v>
      </c>
      <c r="AZ18" s="23">
        <f aca="true" t="shared" si="27" ref="AZ18:BP18">$O$18*AZ39*$B$45</f>
        <v>2275.5</v>
      </c>
      <c r="BA18" s="23">
        <f t="shared" si="27"/>
        <v>2257.7400000000002</v>
      </c>
      <c r="BB18" s="23">
        <f t="shared" si="27"/>
        <v>2335.884</v>
      </c>
      <c r="BC18" s="23">
        <f t="shared" si="27"/>
        <v>3024.5280000000002</v>
      </c>
      <c r="BD18" s="23">
        <f t="shared" si="27"/>
        <v>2284.824</v>
      </c>
      <c r="BE18" s="23">
        <f t="shared" si="27"/>
        <v>2217.7799999999997</v>
      </c>
      <c r="BF18" s="23">
        <f t="shared" si="27"/>
        <v>2404.2599999999998</v>
      </c>
      <c r="BG18" s="23">
        <f t="shared" si="27"/>
        <v>2295.036</v>
      </c>
      <c r="BH18" s="23">
        <f t="shared" si="27"/>
        <v>2240.868</v>
      </c>
      <c r="BI18" s="23">
        <f t="shared" si="27"/>
        <v>2771.892</v>
      </c>
      <c r="BJ18" s="23">
        <f t="shared" si="27"/>
        <v>2096.124</v>
      </c>
      <c r="BK18" s="23">
        <f t="shared" si="27"/>
        <v>2132.532</v>
      </c>
      <c r="BL18" s="23">
        <f t="shared" si="27"/>
        <v>1553.556</v>
      </c>
      <c r="BM18" s="23">
        <f t="shared" si="27"/>
        <v>1414.584</v>
      </c>
      <c r="BN18" s="23">
        <f t="shared" si="27"/>
        <v>1366.1879999999999</v>
      </c>
      <c r="BO18" s="23">
        <f t="shared" si="27"/>
        <v>1913.6399999999999</v>
      </c>
      <c r="BP18" s="23">
        <f t="shared" si="27"/>
        <v>1013.652</v>
      </c>
      <c r="BQ18" s="9" t="s">
        <v>48</v>
      </c>
      <c r="BR18" s="22">
        <v>23.528449933686996</v>
      </c>
      <c r="BS18" s="37">
        <v>0.37</v>
      </c>
      <c r="BT18" s="50">
        <f aca="true" t="shared" si="28" ref="BT18:CF18">$CH$18*BT39*$B$45</f>
        <v>1667.6640000000002</v>
      </c>
      <c r="BU18" s="49">
        <f t="shared" si="28"/>
        <v>1513.152</v>
      </c>
      <c r="BV18" s="49">
        <f t="shared" si="28"/>
        <v>2158.284</v>
      </c>
      <c r="BW18" s="49">
        <f t="shared" si="28"/>
        <v>1490.064</v>
      </c>
      <c r="BX18" s="49">
        <f t="shared" si="28"/>
        <v>1502.4959999999999</v>
      </c>
      <c r="BY18" s="49">
        <f t="shared" si="28"/>
        <v>3280.272</v>
      </c>
      <c r="BZ18" s="49">
        <f t="shared" si="28"/>
        <v>1696.5240000000001</v>
      </c>
      <c r="CA18" s="49">
        <f t="shared" si="28"/>
        <v>3240.3119999999994</v>
      </c>
      <c r="CB18" s="49">
        <f t="shared" si="28"/>
        <v>2257.7400000000002</v>
      </c>
      <c r="CC18" s="49">
        <f t="shared" si="28"/>
        <v>1834.1640000000002</v>
      </c>
      <c r="CD18" s="49">
        <f t="shared" si="28"/>
        <v>2130.756</v>
      </c>
      <c r="CE18" s="49">
        <f t="shared" si="28"/>
        <v>1469.6399999999999</v>
      </c>
      <c r="CF18" s="49">
        <f t="shared" si="28"/>
        <v>1523.364</v>
      </c>
      <c r="CG18" s="9" t="s">
        <v>48</v>
      </c>
      <c r="CH18" s="37">
        <v>0.37</v>
      </c>
      <c r="CI18" s="23">
        <f>$CH$18*CI39*$B$45</f>
        <v>3740.256</v>
      </c>
      <c r="CJ18" s="23">
        <f>$CH$18*CJ39*$B$45</f>
        <v>1507.3799999999999</v>
      </c>
      <c r="CK18" s="23">
        <f>$CH$18*CK39*$B$45</f>
        <v>2487.288</v>
      </c>
      <c r="CL18" s="9" t="s">
        <v>48</v>
      </c>
      <c r="CM18" s="22">
        <v>23.528449933686996</v>
      </c>
      <c r="CN18" s="12">
        <v>0.56</v>
      </c>
      <c r="CO18" s="23">
        <f>$CN$18*CO39*$B$45</f>
        <v>649.152</v>
      </c>
      <c r="CP18" s="9" t="s">
        <v>48</v>
      </c>
      <c r="CQ18" s="22">
        <v>23.528449933686996</v>
      </c>
      <c r="CR18" s="12">
        <v>0.37</v>
      </c>
      <c r="CS18" s="23">
        <f>$CR$18*CS39*$B$45</f>
        <v>5337.324</v>
      </c>
      <c r="CT18" s="23">
        <f>$CR$18*CT39*$B$45</f>
        <v>2292.816</v>
      </c>
      <c r="CU18" s="23">
        <f>$CR$18*CU39*$B$45</f>
        <v>2340.324</v>
      </c>
      <c r="CV18" s="23">
        <f>$CR$18*CV39*$B$45</f>
        <v>1825.728</v>
      </c>
      <c r="CW18" s="23">
        <f>$CR$18*CW39*$B$45</f>
        <v>4512.816</v>
      </c>
      <c r="EW18" s="1"/>
      <c r="EX18" s="1"/>
      <c r="EY18" s="1"/>
      <c r="EZ18" s="1"/>
    </row>
    <row r="19" spans="1:156" ht="12.75">
      <c r="A19" s="76" t="s">
        <v>18</v>
      </c>
      <c r="B19" s="76"/>
      <c r="C19" s="76"/>
      <c r="D19" s="76"/>
      <c r="E19" s="76"/>
      <c r="F19" s="76"/>
      <c r="G19" s="9" t="s">
        <v>48</v>
      </c>
      <c r="H19" s="12">
        <v>0.40813328912466834</v>
      </c>
      <c r="I19" s="12">
        <v>0.15</v>
      </c>
      <c r="J19" s="23">
        <f>$I$19*J39*$B$45</f>
        <v>5400.18</v>
      </c>
      <c r="K19" s="23">
        <f>$I$19*K39*$B$45</f>
        <v>7095.0599999999995</v>
      </c>
      <c r="L19" s="23">
        <f>$I$19*L39*$B$45</f>
        <v>5118.299999999999</v>
      </c>
      <c r="M19" s="9" t="s">
        <v>48</v>
      </c>
      <c r="N19" s="12">
        <v>0.40813328912466834</v>
      </c>
      <c r="O19" s="12">
        <v>0.28</v>
      </c>
      <c r="P19" s="23">
        <f aca="true" t="shared" si="29" ref="P19:AV19">$O$19*P39*$B$45</f>
        <v>1694.448</v>
      </c>
      <c r="Q19" s="23">
        <f t="shared" si="29"/>
        <v>1646.736</v>
      </c>
      <c r="R19" s="23">
        <f t="shared" si="29"/>
        <v>1730.4</v>
      </c>
      <c r="S19" s="23">
        <f t="shared" si="29"/>
        <v>1693.1040000000003</v>
      </c>
      <c r="T19" s="23">
        <f t="shared" si="29"/>
        <v>1722</v>
      </c>
      <c r="U19" s="23">
        <f t="shared" si="29"/>
        <v>1725.0240000000001</v>
      </c>
      <c r="V19" s="23">
        <f t="shared" si="29"/>
        <v>1385.3280000000002</v>
      </c>
      <c r="W19" s="23">
        <f t="shared" si="29"/>
        <v>1726.0320000000002</v>
      </c>
      <c r="X19" s="23">
        <f t="shared" si="29"/>
        <v>1742.4960000000003</v>
      </c>
      <c r="Y19" s="23">
        <f t="shared" si="29"/>
        <v>1434.0480000000002</v>
      </c>
      <c r="Z19" s="23">
        <f t="shared" si="29"/>
        <v>1634.6399999999999</v>
      </c>
      <c r="AA19" s="23">
        <f t="shared" si="29"/>
        <v>1722.3360000000002</v>
      </c>
      <c r="AB19" s="23">
        <f t="shared" si="29"/>
        <v>1908.144</v>
      </c>
      <c r="AC19" s="23">
        <f t="shared" si="29"/>
        <v>1712.9280000000003</v>
      </c>
      <c r="AD19" s="23">
        <f t="shared" si="29"/>
        <v>1687.728</v>
      </c>
      <c r="AE19" s="23">
        <f t="shared" si="29"/>
        <v>2082.192</v>
      </c>
      <c r="AF19" s="23">
        <f t="shared" si="29"/>
        <v>1677.6480000000004</v>
      </c>
      <c r="AG19" s="23">
        <f t="shared" si="29"/>
        <v>1712.9280000000003</v>
      </c>
      <c r="AH19" s="23">
        <f t="shared" si="29"/>
        <v>1667.9040000000002</v>
      </c>
      <c r="AI19" s="23">
        <f t="shared" si="29"/>
        <v>767.0880000000001</v>
      </c>
      <c r="AJ19" s="23">
        <f t="shared" si="29"/>
        <v>383.376</v>
      </c>
      <c r="AK19" s="23">
        <f t="shared" si="29"/>
        <v>1981.728</v>
      </c>
      <c r="AL19" s="23">
        <f t="shared" si="29"/>
        <v>2450.4480000000003</v>
      </c>
      <c r="AM19" s="23">
        <f t="shared" si="29"/>
        <v>1727.7120000000004</v>
      </c>
      <c r="AN19" s="23">
        <f t="shared" si="29"/>
        <v>1718.6400000000003</v>
      </c>
      <c r="AO19" s="23">
        <f t="shared" si="29"/>
        <v>1439.0880000000002</v>
      </c>
      <c r="AP19" s="23">
        <f t="shared" si="29"/>
        <v>1442.448</v>
      </c>
      <c r="AQ19" s="23">
        <f t="shared" si="29"/>
        <v>2867.088</v>
      </c>
      <c r="AR19" s="23">
        <f t="shared" si="29"/>
        <v>2445.4080000000004</v>
      </c>
      <c r="AS19" s="23">
        <f t="shared" si="29"/>
        <v>1828.5120000000004</v>
      </c>
      <c r="AT19" s="23">
        <f t="shared" si="29"/>
        <v>1419.9360000000001</v>
      </c>
      <c r="AU19" s="23">
        <f t="shared" si="29"/>
        <v>3443.6640000000007</v>
      </c>
      <c r="AV19" s="23">
        <f t="shared" si="29"/>
        <v>794.9760000000001</v>
      </c>
      <c r="AW19" s="9" t="s">
        <v>48</v>
      </c>
      <c r="AX19" s="12">
        <v>0.40813328912466834</v>
      </c>
      <c r="AY19" s="12">
        <v>0.28</v>
      </c>
      <c r="AZ19" s="23">
        <f aca="true" t="shared" si="30" ref="AZ19:BP19">$O$19*AZ39*$B$45</f>
        <v>1722</v>
      </c>
      <c r="BA19" s="23">
        <f t="shared" si="30"/>
        <v>1708.5600000000004</v>
      </c>
      <c r="BB19" s="23">
        <f t="shared" si="30"/>
        <v>1767.6960000000004</v>
      </c>
      <c r="BC19" s="23">
        <f t="shared" si="30"/>
        <v>2288.8320000000003</v>
      </c>
      <c r="BD19" s="23">
        <f t="shared" si="30"/>
        <v>1729.0560000000003</v>
      </c>
      <c r="BE19" s="23">
        <f t="shared" si="30"/>
        <v>1678.3200000000002</v>
      </c>
      <c r="BF19" s="23">
        <f t="shared" si="30"/>
        <v>1819.44</v>
      </c>
      <c r="BG19" s="23">
        <f t="shared" si="30"/>
        <v>1736.784</v>
      </c>
      <c r="BH19" s="23">
        <f t="shared" si="30"/>
        <v>1695.792</v>
      </c>
      <c r="BI19" s="23">
        <f t="shared" si="30"/>
        <v>2097.648</v>
      </c>
      <c r="BJ19" s="23">
        <f t="shared" si="30"/>
        <v>1586.2560000000003</v>
      </c>
      <c r="BK19" s="23">
        <f t="shared" si="30"/>
        <v>1613.808</v>
      </c>
      <c r="BL19" s="23">
        <f t="shared" si="30"/>
        <v>1175.6640000000002</v>
      </c>
      <c r="BM19" s="23">
        <f t="shared" si="30"/>
        <v>1070.496</v>
      </c>
      <c r="BN19" s="23">
        <f t="shared" si="30"/>
        <v>1033.872</v>
      </c>
      <c r="BO19" s="23">
        <f t="shared" si="30"/>
        <v>1448.16</v>
      </c>
      <c r="BP19" s="23">
        <f t="shared" si="30"/>
        <v>767.0880000000001</v>
      </c>
      <c r="BQ19" s="9" t="s">
        <v>48</v>
      </c>
      <c r="BR19" s="22">
        <v>0.40813328912466834</v>
      </c>
      <c r="BS19" s="37">
        <v>0.28</v>
      </c>
      <c r="BT19" s="50">
        <f aca="true" t="shared" si="31" ref="BT19:CF19">$CH$19*BT39*$B$45</f>
        <v>1262.0160000000003</v>
      </c>
      <c r="BU19" s="49">
        <f t="shared" si="31"/>
        <v>1145.0880000000002</v>
      </c>
      <c r="BV19" s="49">
        <f t="shared" si="31"/>
        <v>1633.2960000000003</v>
      </c>
      <c r="BW19" s="49">
        <f t="shared" si="31"/>
        <v>1127.6160000000002</v>
      </c>
      <c r="BX19" s="49">
        <f t="shared" si="31"/>
        <v>1137.0240000000001</v>
      </c>
      <c r="BY19" s="49">
        <f t="shared" si="31"/>
        <v>2482.368</v>
      </c>
      <c r="BZ19" s="49">
        <f t="shared" si="31"/>
        <v>1283.8560000000002</v>
      </c>
      <c r="CA19" s="49">
        <f t="shared" si="31"/>
        <v>2452.1279999999997</v>
      </c>
      <c r="CB19" s="49">
        <f t="shared" si="31"/>
        <v>1708.5600000000004</v>
      </c>
      <c r="CC19" s="49">
        <f t="shared" si="31"/>
        <v>1388.0160000000003</v>
      </c>
      <c r="CD19" s="49">
        <f t="shared" si="31"/>
        <v>1612.4640000000002</v>
      </c>
      <c r="CE19" s="49">
        <f t="shared" si="31"/>
        <v>1112.16</v>
      </c>
      <c r="CF19" s="49">
        <f t="shared" si="31"/>
        <v>1152.8160000000003</v>
      </c>
      <c r="CG19" s="9" t="s">
        <v>48</v>
      </c>
      <c r="CH19" s="37">
        <v>0.28</v>
      </c>
      <c r="CI19" s="23">
        <f>$CH$19*CI39*$B$45</f>
        <v>2830.464</v>
      </c>
      <c r="CJ19" s="23">
        <f>$CH$19*CJ39*$B$45</f>
        <v>1140.72</v>
      </c>
      <c r="CK19" s="23">
        <f>$CH$19*CK39*$B$45</f>
        <v>1882.2720000000004</v>
      </c>
      <c r="CL19" s="9" t="s">
        <v>48</v>
      </c>
      <c r="CM19" s="22">
        <v>0.40813328912466834</v>
      </c>
      <c r="CN19" s="12">
        <v>0.27</v>
      </c>
      <c r="CO19" s="23">
        <f>$CN$19*CO39*$B$45</f>
        <v>312.98400000000004</v>
      </c>
      <c r="CP19" s="9" t="s">
        <v>48</v>
      </c>
      <c r="CQ19" s="22">
        <v>0.40813328912466834</v>
      </c>
      <c r="CR19" s="12">
        <v>0.28</v>
      </c>
      <c r="CS19" s="23">
        <f>$CR$19*CS39*$B$45</f>
        <v>4039.0560000000005</v>
      </c>
      <c r="CT19" s="23">
        <f>$CR$19*CT39*$B$45</f>
        <v>1735.1040000000003</v>
      </c>
      <c r="CU19" s="23">
        <f>$CR$19*CU39*$B$45</f>
        <v>1771.0560000000003</v>
      </c>
      <c r="CV19" s="23">
        <f>$CR$19*CV39*$B$45</f>
        <v>1381.632</v>
      </c>
      <c r="CW19" s="23">
        <f>$CR$19*CW39*$B$45</f>
        <v>3415.1040000000003</v>
      </c>
      <c r="EW19" s="1"/>
      <c r="EX19" s="1"/>
      <c r="EY19" s="1"/>
      <c r="EZ19" s="1"/>
    </row>
    <row r="20" spans="1:156" ht="43.5" customHeight="1">
      <c r="A20" s="76" t="s">
        <v>29</v>
      </c>
      <c r="B20" s="76"/>
      <c r="C20" s="76"/>
      <c r="D20" s="76"/>
      <c r="E20" s="76"/>
      <c r="F20" s="76"/>
      <c r="G20" s="13" t="s">
        <v>19</v>
      </c>
      <c r="H20" s="12">
        <v>12.083350464190978</v>
      </c>
      <c r="I20" s="12">
        <v>0.65</v>
      </c>
      <c r="J20" s="23">
        <f>$I$20*J39*$B$45</f>
        <v>23400.78</v>
      </c>
      <c r="K20" s="23">
        <f>$I$20*K39*$B$45</f>
        <v>30745.260000000002</v>
      </c>
      <c r="L20" s="23">
        <f>$I$20*L39*$B$45</f>
        <v>22179.300000000003</v>
      </c>
      <c r="M20" s="13" t="s">
        <v>19</v>
      </c>
      <c r="N20" s="12">
        <v>12.083350464190978</v>
      </c>
      <c r="O20" s="12">
        <v>0.68</v>
      </c>
      <c r="P20" s="23">
        <f aca="true" t="shared" si="32" ref="P20:AV20">$O$20*P39*$B$45</f>
        <v>4115.088000000001</v>
      </c>
      <c r="Q20" s="23">
        <f t="shared" si="32"/>
        <v>3999.2160000000003</v>
      </c>
      <c r="R20" s="23">
        <f t="shared" si="32"/>
        <v>4202.400000000001</v>
      </c>
      <c r="S20" s="23">
        <f t="shared" si="32"/>
        <v>4111.824</v>
      </c>
      <c r="T20" s="23">
        <f t="shared" si="32"/>
        <v>4182</v>
      </c>
      <c r="U20" s="23">
        <f t="shared" si="32"/>
        <v>4189.344</v>
      </c>
      <c r="V20" s="23">
        <f t="shared" si="32"/>
        <v>3364.3680000000004</v>
      </c>
      <c r="W20" s="23">
        <f t="shared" si="32"/>
        <v>4191.792</v>
      </c>
      <c r="X20" s="23">
        <f t="shared" si="32"/>
        <v>4231.776</v>
      </c>
      <c r="Y20" s="23">
        <f t="shared" si="32"/>
        <v>3482.6880000000006</v>
      </c>
      <c r="Z20" s="23">
        <f t="shared" si="32"/>
        <v>3969.8400000000006</v>
      </c>
      <c r="AA20" s="23">
        <f t="shared" si="32"/>
        <v>4182.816000000001</v>
      </c>
      <c r="AB20" s="23">
        <f t="shared" si="32"/>
        <v>4634.064</v>
      </c>
      <c r="AC20" s="23">
        <f t="shared" si="32"/>
        <v>4159.968000000001</v>
      </c>
      <c r="AD20" s="23">
        <f t="shared" si="32"/>
        <v>4098.768</v>
      </c>
      <c r="AE20" s="23">
        <f t="shared" si="32"/>
        <v>5056.752</v>
      </c>
      <c r="AF20" s="23">
        <f t="shared" si="32"/>
        <v>4074.2880000000005</v>
      </c>
      <c r="AG20" s="23">
        <f t="shared" si="32"/>
        <v>4159.968000000001</v>
      </c>
      <c r="AH20" s="23">
        <f t="shared" si="32"/>
        <v>4050.6240000000003</v>
      </c>
      <c r="AI20" s="23">
        <f t="shared" si="32"/>
        <v>1862.9280000000003</v>
      </c>
      <c r="AJ20" s="23">
        <f t="shared" si="32"/>
        <v>931.056</v>
      </c>
      <c r="AK20" s="23">
        <f t="shared" si="32"/>
        <v>4812.768</v>
      </c>
      <c r="AL20" s="23">
        <f t="shared" si="32"/>
        <v>5951.088</v>
      </c>
      <c r="AM20" s="23">
        <f t="shared" si="32"/>
        <v>4195.872000000001</v>
      </c>
      <c r="AN20" s="23">
        <f t="shared" si="32"/>
        <v>4173.84</v>
      </c>
      <c r="AO20" s="23">
        <f t="shared" si="32"/>
        <v>3494.9280000000003</v>
      </c>
      <c r="AP20" s="23">
        <f t="shared" si="32"/>
        <v>3503.0880000000006</v>
      </c>
      <c r="AQ20" s="23">
        <f t="shared" si="32"/>
        <v>6962.928</v>
      </c>
      <c r="AR20" s="23">
        <f t="shared" si="32"/>
        <v>5938.848</v>
      </c>
      <c r="AS20" s="23">
        <f t="shared" si="32"/>
        <v>4440.6720000000005</v>
      </c>
      <c r="AT20" s="23">
        <f t="shared" si="32"/>
        <v>3448.4160000000006</v>
      </c>
      <c r="AU20" s="23">
        <f t="shared" si="32"/>
        <v>8363.184000000001</v>
      </c>
      <c r="AV20" s="23">
        <f t="shared" si="32"/>
        <v>1930.656</v>
      </c>
      <c r="AW20" s="13" t="s">
        <v>19</v>
      </c>
      <c r="AX20" s="12">
        <v>12.083350464190978</v>
      </c>
      <c r="AY20" s="12">
        <v>0.68</v>
      </c>
      <c r="AZ20" s="23">
        <f aca="true" t="shared" si="33" ref="AZ20:BP20">$O$20*AZ39*$B$45</f>
        <v>4182</v>
      </c>
      <c r="BA20" s="23">
        <f t="shared" si="33"/>
        <v>4149.360000000001</v>
      </c>
      <c r="BB20" s="23">
        <f t="shared" si="33"/>
        <v>4292.976000000001</v>
      </c>
      <c r="BC20" s="23">
        <f t="shared" si="33"/>
        <v>5558.592000000001</v>
      </c>
      <c r="BD20" s="23">
        <f t="shared" si="33"/>
        <v>4199.136</v>
      </c>
      <c r="BE20" s="23">
        <f t="shared" si="33"/>
        <v>4075.92</v>
      </c>
      <c r="BF20" s="23">
        <f t="shared" si="33"/>
        <v>4418.64</v>
      </c>
      <c r="BG20" s="23">
        <f t="shared" si="33"/>
        <v>4217.904</v>
      </c>
      <c r="BH20" s="23">
        <f t="shared" si="33"/>
        <v>4118.352000000001</v>
      </c>
      <c r="BI20" s="23">
        <f t="shared" si="33"/>
        <v>5094.2880000000005</v>
      </c>
      <c r="BJ20" s="23">
        <f t="shared" si="33"/>
        <v>3852.3360000000002</v>
      </c>
      <c r="BK20" s="23">
        <f t="shared" si="33"/>
        <v>3919.2480000000005</v>
      </c>
      <c r="BL20" s="23">
        <f t="shared" si="33"/>
        <v>2855.1839999999997</v>
      </c>
      <c r="BM20" s="23">
        <f t="shared" si="33"/>
        <v>2599.7760000000003</v>
      </c>
      <c r="BN20" s="23">
        <f t="shared" si="33"/>
        <v>2510.8320000000003</v>
      </c>
      <c r="BO20" s="23">
        <f t="shared" si="33"/>
        <v>3516.9600000000005</v>
      </c>
      <c r="BP20" s="23">
        <f t="shared" si="33"/>
        <v>1862.9280000000003</v>
      </c>
      <c r="BQ20" s="13" t="s">
        <v>19</v>
      </c>
      <c r="BR20" s="22">
        <v>12.083350464190978</v>
      </c>
      <c r="BS20" s="37">
        <v>0.68</v>
      </c>
      <c r="BT20" s="50">
        <f aca="true" t="shared" si="34" ref="BT20:CF20">$CH$20*BT39*$B$45</f>
        <v>3064.8960000000006</v>
      </c>
      <c r="BU20" s="49">
        <f t="shared" si="34"/>
        <v>2780.9280000000003</v>
      </c>
      <c r="BV20" s="49">
        <f t="shared" si="34"/>
        <v>3966.576000000001</v>
      </c>
      <c r="BW20" s="49">
        <f t="shared" si="34"/>
        <v>2738.496</v>
      </c>
      <c r="BX20" s="49">
        <f t="shared" si="34"/>
        <v>2761.344</v>
      </c>
      <c r="BY20" s="49">
        <f t="shared" si="34"/>
        <v>6028.608</v>
      </c>
      <c r="BZ20" s="49">
        <f t="shared" si="34"/>
        <v>3117.9360000000006</v>
      </c>
      <c r="CA20" s="49">
        <f t="shared" si="34"/>
        <v>5955.168</v>
      </c>
      <c r="CB20" s="49">
        <f t="shared" si="34"/>
        <v>4149.360000000001</v>
      </c>
      <c r="CC20" s="49">
        <f t="shared" si="34"/>
        <v>3370.896</v>
      </c>
      <c r="CD20" s="49">
        <f t="shared" si="34"/>
        <v>3915.984</v>
      </c>
      <c r="CE20" s="49">
        <f t="shared" si="34"/>
        <v>2700.96</v>
      </c>
      <c r="CF20" s="49">
        <f t="shared" si="34"/>
        <v>2799.6960000000004</v>
      </c>
      <c r="CG20" s="13" t="s">
        <v>19</v>
      </c>
      <c r="CH20" s="37">
        <v>0.68</v>
      </c>
      <c r="CI20" s="23">
        <f>$CH$20*CI39*$B$45</f>
        <v>6873.984</v>
      </c>
      <c r="CJ20" s="23">
        <f>$CH$20*CJ39*$B$45</f>
        <v>2770.32</v>
      </c>
      <c r="CK20" s="23">
        <f>$CH$20*CK39*$B$45</f>
        <v>4571.232</v>
      </c>
      <c r="CL20" s="13" t="s">
        <v>19</v>
      </c>
      <c r="CM20" s="22">
        <v>12.083350464190978</v>
      </c>
      <c r="CN20" s="12">
        <v>0.66</v>
      </c>
      <c r="CO20" s="23">
        <f>$CN$20*CO39*$B$45</f>
        <v>765.072</v>
      </c>
      <c r="CP20" s="13" t="s">
        <v>19</v>
      </c>
      <c r="CQ20" s="22">
        <v>12.083350464190978</v>
      </c>
      <c r="CR20" s="12">
        <v>0.68</v>
      </c>
      <c r="CS20" s="23">
        <f>$CR$20*CS39*$B$45</f>
        <v>9809.136</v>
      </c>
      <c r="CT20" s="23">
        <f>$CR$20*CT39*$B$45</f>
        <v>4213.824</v>
      </c>
      <c r="CU20" s="23">
        <f>$CR$20*CU39*$B$45</f>
        <v>4301.136</v>
      </c>
      <c r="CV20" s="23">
        <f>$CR$20*CV39*$B$45</f>
        <v>3355.392</v>
      </c>
      <c r="CW20" s="23">
        <f>$CR$20*CW39*$B$45</f>
        <v>8293.824</v>
      </c>
      <c r="EW20" s="1"/>
      <c r="EX20" s="1"/>
      <c r="EY20" s="1"/>
      <c r="EZ20" s="1"/>
    </row>
    <row r="21" spans="1:156" ht="12.75">
      <c r="A21" s="76" t="s">
        <v>30</v>
      </c>
      <c r="B21" s="76"/>
      <c r="C21" s="76"/>
      <c r="D21" s="76"/>
      <c r="E21" s="76"/>
      <c r="F21" s="76"/>
      <c r="G21" s="9" t="s">
        <v>49</v>
      </c>
      <c r="H21" s="12">
        <v>7.994505494505494</v>
      </c>
      <c r="I21" s="12">
        <v>0.17</v>
      </c>
      <c r="J21" s="23">
        <f>$I$21*J39*$B$45</f>
        <v>6120.204</v>
      </c>
      <c r="K21" s="23">
        <f>$I$21*K39*$B$45</f>
        <v>8041.068000000001</v>
      </c>
      <c r="L21" s="23">
        <f>$I$21*L39*$B$45</f>
        <v>5800.740000000001</v>
      </c>
      <c r="M21" s="9" t="s">
        <v>49</v>
      </c>
      <c r="N21" s="12">
        <v>7.994505494505494</v>
      </c>
      <c r="O21" s="12">
        <v>0.23</v>
      </c>
      <c r="P21" s="23">
        <f aca="true" t="shared" si="35" ref="P21:AV21">$O$21*P39*$B$45</f>
        <v>1391.868</v>
      </c>
      <c r="Q21" s="23">
        <f t="shared" si="35"/>
        <v>1352.6760000000002</v>
      </c>
      <c r="R21" s="23">
        <f t="shared" si="35"/>
        <v>1421.4</v>
      </c>
      <c r="S21" s="23">
        <f t="shared" si="35"/>
        <v>1390.7640000000001</v>
      </c>
      <c r="T21" s="23">
        <f t="shared" si="35"/>
        <v>1414.5</v>
      </c>
      <c r="U21" s="23">
        <f t="shared" si="35"/>
        <v>1416.984</v>
      </c>
      <c r="V21" s="23">
        <f t="shared" si="35"/>
        <v>1137.948</v>
      </c>
      <c r="W21" s="23">
        <f t="shared" si="35"/>
        <v>1417.8120000000001</v>
      </c>
      <c r="X21" s="23">
        <f t="shared" si="35"/>
        <v>1431.336</v>
      </c>
      <c r="Y21" s="23">
        <f t="shared" si="35"/>
        <v>1177.968</v>
      </c>
      <c r="Z21" s="23">
        <f t="shared" si="35"/>
        <v>1342.7400000000002</v>
      </c>
      <c r="AA21" s="23">
        <f t="shared" si="35"/>
        <v>1414.776</v>
      </c>
      <c r="AB21" s="23">
        <f t="shared" si="35"/>
        <v>1567.404</v>
      </c>
      <c r="AC21" s="23">
        <f t="shared" si="35"/>
        <v>1407.048</v>
      </c>
      <c r="AD21" s="23">
        <f t="shared" si="35"/>
        <v>1386.3480000000002</v>
      </c>
      <c r="AE21" s="23">
        <f t="shared" si="35"/>
        <v>1710.372</v>
      </c>
      <c r="AF21" s="23">
        <f t="shared" si="35"/>
        <v>1378.0680000000002</v>
      </c>
      <c r="AG21" s="23">
        <f t="shared" si="35"/>
        <v>1407.048</v>
      </c>
      <c r="AH21" s="23">
        <f t="shared" si="35"/>
        <v>1370.0639999999999</v>
      </c>
      <c r="AI21" s="23">
        <f t="shared" si="35"/>
        <v>630.1080000000001</v>
      </c>
      <c r="AJ21" s="23">
        <f t="shared" si="35"/>
        <v>314.916</v>
      </c>
      <c r="AK21" s="23">
        <f t="shared" si="35"/>
        <v>1627.848</v>
      </c>
      <c r="AL21" s="23">
        <f t="shared" si="35"/>
        <v>2012.868</v>
      </c>
      <c r="AM21" s="23">
        <f t="shared" si="35"/>
        <v>1419.1920000000002</v>
      </c>
      <c r="AN21" s="23">
        <f t="shared" si="35"/>
        <v>1411.7400000000002</v>
      </c>
      <c r="AO21" s="23">
        <f t="shared" si="35"/>
        <v>1182.108</v>
      </c>
      <c r="AP21" s="23">
        <f t="shared" si="35"/>
        <v>1184.868</v>
      </c>
      <c r="AQ21" s="23">
        <f t="shared" si="35"/>
        <v>2355.1079999999997</v>
      </c>
      <c r="AR21" s="23">
        <f t="shared" si="35"/>
        <v>2008.728</v>
      </c>
      <c r="AS21" s="23">
        <f t="shared" si="35"/>
        <v>1501.9920000000002</v>
      </c>
      <c r="AT21" s="23">
        <f t="shared" si="35"/>
        <v>1166.3760000000002</v>
      </c>
      <c r="AU21" s="23">
        <f t="shared" si="35"/>
        <v>2828.724</v>
      </c>
      <c r="AV21" s="23">
        <f t="shared" si="35"/>
        <v>653.016</v>
      </c>
      <c r="AW21" s="9" t="s">
        <v>49</v>
      </c>
      <c r="AX21" s="12">
        <v>7.994505494505494</v>
      </c>
      <c r="AY21" s="12">
        <v>0.23</v>
      </c>
      <c r="AZ21" s="23">
        <f aca="true" t="shared" si="36" ref="AZ21:BP21">$O$21*AZ39*$B$45</f>
        <v>1414.5</v>
      </c>
      <c r="BA21" s="23">
        <f t="shared" si="36"/>
        <v>1403.46</v>
      </c>
      <c r="BB21" s="23">
        <f t="shared" si="36"/>
        <v>1452.036</v>
      </c>
      <c r="BC21" s="23">
        <f t="shared" si="36"/>
        <v>1880.112</v>
      </c>
      <c r="BD21" s="23">
        <f t="shared" si="36"/>
        <v>1420.296</v>
      </c>
      <c r="BE21" s="23">
        <f t="shared" si="36"/>
        <v>1378.6200000000001</v>
      </c>
      <c r="BF21" s="23">
        <f t="shared" si="36"/>
        <v>1494.54</v>
      </c>
      <c r="BG21" s="23">
        <f t="shared" si="36"/>
        <v>1426.644</v>
      </c>
      <c r="BH21" s="23">
        <f t="shared" si="36"/>
        <v>1392.972</v>
      </c>
      <c r="BI21" s="23">
        <f t="shared" si="36"/>
        <v>1723.068</v>
      </c>
      <c r="BJ21" s="23">
        <f t="shared" si="36"/>
        <v>1302.996</v>
      </c>
      <c r="BK21" s="23">
        <f t="shared" si="36"/>
        <v>1325.6280000000002</v>
      </c>
      <c r="BL21" s="23">
        <f t="shared" si="36"/>
        <v>965.724</v>
      </c>
      <c r="BM21" s="23">
        <f t="shared" si="36"/>
        <v>879.336</v>
      </c>
      <c r="BN21" s="23">
        <f t="shared" si="36"/>
        <v>849.252</v>
      </c>
      <c r="BO21" s="23">
        <f t="shared" si="36"/>
        <v>1189.5600000000002</v>
      </c>
      <c r="BP21" s="23">
        <f t="shared" si="36"/>
        <v>630.1080000000001</v>
      </c>
      <c r="BQ21" s="9" t="s">
        <v>49</v>
      </c>
      <c r="BR21" s="22">
        <v>7.994505494505494</v>
      </c>
      <c r="BS21" s="37">
        <v>0.23</v>
      </c>
      <c r="BT21" s="50">
        <f aca="true" t="shared" si="37" ref="BT21:CF21">$CH$21*BT39*$B$45</f>
        <v>1036.656</v>
      </c>
      <c r="BU21" s="49">
        <f t="shared" si="37"/>
        <v>940.608</v>
      </c>
      <c r="BV21" s="49">
        <f t="shared" si="37"/>
        <v>1341.6360000000002</v>
      </c>
      <c r="BW21" s="49">
        <f t="shared" si="37"/>
        <v>926.2560000000001</v>
      </c>
      <c r="BX21" s="49">
        <f t="shared" si="37"/>
        <v>933.9839999999999</v>
      </c>
      <c r="BY21" s="49">
        <f t="shared" si="37"/>
        <v>2039.0880000000002</v>
      </c>
      <c r="BZ21" s="49">
        <f t="shared" si="37"/>
        <v>1054.596</v>
      </c>
      <c r="CA21" s="49">
        <f t="shared" si="37"/>
        <v>2014.2479999999998</v>
      </c>
      <c r="CB21" s="49">
        <f t="shared" si="37"/>
        <v>1403.46</v>
      </c>
      <c r="CC21" s="49">
        <f t="shared" si="37"/>
        <v>1140.156</v>
      </c>
      <c r="CD21" s="49">
        <f t="shared" si="37"/>
        <v>1324.524</v>
      </c>
      <c r="CE21" s="49">
        <f t="shared" si="37"/>
        <v>913.5600000000002</v>
      </c>
      <c r="CF21" s="49">
        <f t="shared" si="37"/>
        <v>946.9560000000001</v>
      </c>
      <c r="CG21" s="9" t="s">
        <v>49</v>
      </c>
      <c r="CH21" s="37">
        <v>0.23</v>
      </c>
      <c r="CI21" s="23">
        <f>$CH$21*CI39*$B$45</f>
        <v>2325.0240000000003</v>
      </c>
      <c r="CJ21" s="23">
        <f>$CH$21*CJ39*$B$45</f>
        <v>937.0200000000001</v>
      </c>
      <c r="CK21" s="23">
        <f>$CH$21*CK39*$B$45</f>
        <v>1546.152</v>
      </c>
      <c r="CL21" s="9" t="s">
        <v>49</v>
      </c>
      <c r="CM21" s="22">
        <v>7.994505494505494</v>
      </c>
      <c r="CN21" s="12">
        <v>0.23</v>
      </c>
      <c r="CO21" s="23">
        <f>$CN$21*CO39*$B$45</f>
        <v>266.616</v>
      </c>
      <c r="CP21" s="9" t="s">
        <v>49</v>
      </c>
      <c r="CQ21" s="22">
        <v>7.994505494505494</v>
      </c>
      <c r="CR21" s="12">
        <v>0.45</v>
      </c>
      <c r="CS21" s="23">
        <f>$CR$21*CS39*$B$45</f>
        <v>6491.339999999999</v>
      </c>
      <c r="CT21" s="23">
        <f>$CR$21*CT39*$B$45</f>
        <v>2788.56</v>
      </c>
      <c r="CU21" s="23">
        <f>$CR$21*CU39*$B$45</f>
        <v>2846.34</v>
      </c>
      <c r="CV21" s="23">
        <f>$CR$21*CV39*$B$45</f>
        <v>2220.48</v>
      </c>
      <c r="CW21" s="23">
        <f>$CR$21*CW39*$B$45</f>
        <v>5488.5599999999995</v>
      </c>
      <c r="EW21" s="1"/>
      <c r="EX21" s="1"/>
      <c r="EY21" s="1"/>
      <c r="EZ21" s="1"/>
    </row>
    <row r="22" spans="1:156" ht="12.75">
      <c r="A22" s="76" t="s">
        <v>31</v>
      </c>
      <c r="B22" s="76"/>
      <c r="C22" s="76"/>
      <c r="D22" s="76"/>
      <c r="E22" s="76"/>
      <c r="F22" s="76"/>
      <c r="G22" s="9" t="s">
        <v>48</v>
      </c>
      <c r="H22" s="12">
        <v>7.994505494505494</v>
      </c>
      <c r="I22" s="12">
        <v>2.15</v>
      </c>
      <c r="J22" s="23">
        <f>$I$22*J39*$B$45</f>
        <v>77402.57999999999</v>
      </c>
      <c r="K22" s="23">
        <f>$I$22*K39*$B$45</f>
        <v>101695.85999999999</v>
      </c>
      <c r="L22" s="23">
        <f>$I$22*L39*$B$45</f>
        <v>73362.29999999999</v>
      </c>
      <c r="M22" s="9" t="s">
        <v>48</v>
      </c>
      <c r="N22" s="12">
        <v>7.994505494505494</v>
      </c>
      <c r="O22" s="12">
        <v>2.74</v>
      </c>
      <c r="P22" s="23">
        <f aca="true" t="shared" si="38" ref="P22:AV22">$O$22*P39*$B$45</f>
        <v>16581.384000000002</v>
      </c>
      <c r="Q22" s="23">
        <f t="shared" si="38"/>
        <v>16114.488000000003</v>
      </c>
      <c r="R22" s="23">
        <f t="shared" si="38"/>
        <v>16933.2</v>
      </c>
      <c r="S22" s="23">
        <f t="shared" si="38"/>
        <v>16568.232000000004</v>
      </c>
      <c r="T22" s="23">
        <f t="shared" si="38"/>
        <v>16851</v>
      </c>
      <c r="U22" s="23">
        <f t="shared" si="38"/>
        <v>16880.592</v>
      </c>
      <c r="V22" s="23">
        <f t="shared" si="38"/>
        <v>13556.424000000003</v>
      </c>
      <c r="W22" s="23">
        <f t="shared" si="38"/>
        <v>16890.456000000002</v>
      </c>
      <c r="X22" s="23">
        <f t="shared" si="38"/>
        <v>17051.568000000003</v>
      </c>
      <c r="Y22" s="23">
        <f t="shared" si="38"/>
        <v>14033.184000000001</v>
      </c>
      <c r="Z22" s="23">
        <f t="shared" si="38"/>
        <v>15996.119999999999</v>
      </c>
      <c r="AA22" s="23">
        <f t="shared" si="38"/>
        <v>16854.288</v>
      </c>
      <c r="AB22" s="23">
        <f t="shared" si="38"/>
        <v>18672.552</v>
      </c>
      <c r="AC22" s="23">
        <f t="shared" si="38"/>
        <v>16762.224000000002</v>
      </c>
      <c r="AD22" s="23">
        <f t="shared" si="38"/>
        <v>16515.624000000003</v>
      </c>
      <c r="AE22" s="23">
        <f t="shared" si="38"/>
        <v>20375.736000000004</v>
      </c>
      <c r="AF22" s="23">
        <f t="shared" si="38"/>
        <v>16416.984</v>
      </c>
      <c r="AG22" s="23">
        <f t="shared" si="38"/>
        <v>16762.224000000002</v>
      </c>
      <c r="AH22" s="23">
        <f t="shared" si="38"/>
        <v>16321.632</v>
      </c>
      <c r="AI22" s="23">
        <f t="shared" si="38"/>
        <v>7506.504000000001</v>
      </c>
      <c r="AJ22" s="23">
        <f t="shared" si="38"/>
        <v>3751.608</v>
      </c>
      <c r="AK22" s="23">
        <f t="shared" si="38"/>
        <v>19392.624</v>
      </c>
      <c r="AL22" s="23">
        <f t="shared" si="38"/>
        <v>23979.384</v>
      </c>
      <c r="AM22" s="23">
        <f t="shared" si="38"/>
        <v>16906.896</v>
      </c>
      <c r="AN22" s="23">
        <f t="shared" si="38"/>
        <v>16818.120000000003</v>
      </c>
      <c r="AO22" s="23">
        <f t="shared" si="38"/>
        <v>14082.504</v>
      </c>
      <c r="AP22" s="23">
        <f t="shared" si="38"/>
        <v>14115.384000000002</v>
      </c>
      <c r="AQ22" s="23">
        <f t="shared" si="38"/>
        <v>28056.504</v>
      </c>
      <c r="AR22" s="23">
        <f t="shared" si="38"/>
        <v>23930.064</v>
      </c>
      <c r="AS22" s="23">
        <f t="shared" si="38"/>
        <v>17893.296000000002</v>
      </c>
      <c r="AT22" s="23">
        <f t="shared" si="38"/>
        <v>13895.088000000003</v>
      </c>
      <c r="AU22" s="23">
        <f t="shared" si="38"/>
        <v>33698.71200000001</v>
      </c>
      <c r="AV22" s="23">
        <f t="shared" si="38"/>
        <v>7779.407999999999</v>
      </c>
      <c r="AW22" s="9" t="s">
        <v>48</v>
      </c>
      <c r="AX22" s="12">
        <v>7.994505494505494</v>
      </c>
      <c r="AY22" s="12">
        <v>2.74</v>
      </c>
      <c r="AZ22" s="23">
        <f aca="true" t="shared" si="39" ref="AZ22:BP22">$O$22*AZ39*$B$45</f>
        <v>16851</v>
      </c>
      <c r="BA22" s="23">
        <f t="shared" si="39"/>
        <v>16719.480000000003</v>
      </c>
      <c r="BB22" s="23">
        <f t="shared" si="39"/>
        <v>17298.168</v>
      </c>
      <c r="BC22" s="23">
        <f t="shared" si="39"/>
        <v>22397.856000000003</v>
      </c>
      <c r="BD22" s="23">
        <f t="shared" si="39"/>
        <v>16920.048000000003</v>
      </c>
      <c r="BE22" s="23">
        <f t="shared" si="39"/>
        <v>16423.56</v>
      </c>
      <c r="BF22" s="23">
        <f t="shared" si="39"/>
        <v>17804.52</v>
      </c>
      <c r="BG22" s="23">
        <f t="shared" si="39"/>
        <v>16995.672</v>
      </c>
      <c r="BH22" s="23">
        <f t="shared" si="39"/>
        <v>16594.536</v>
      </c>
      <c r="BI22" s="23">
        <f t="shared" si="39"/>
        <v>20526.984</v>
      </c>
      <c r="BJ22" s="23">
        <f t="shared" si="39"/>
        <v>15522.648000000001</v>
      </c>
      <c r="BK22" s="23">
        <f t="shared" si="39"/>
        <v>15792.264000000003</v>
      </c>
      <c r="BL22" s="23">
        <f t="shared" si="39"/>
        <v>11504.712</v>
      </c>
      <c r="BM22" s="23">
        <f t="shared" si="39"/>
        <v>10475.568000000003</v>
      </c>
      <c r="BN22" s="23">
        <f t="shared" si="39"/>
        <v>10117.176000000001</v>
      </c>
      <c r="BO22" s="23">
        <f t="shared" si="39"/>
        <v>14171.28</v>
      </c>
      <c r="BP22" s="23">
        <f t="shared" si="39"/>
        <v>7506.504000000001</v>
      </c>
      <c r="BQ22" s="9" t="s">
        <v>48</v>
      </c>
      <c r="BR22" s="22">
        <v>7.994505494505494</v>
      </c>
      <c r="BS22" s="37">
        <v>2.74</v>
      </c>
      <c r="BT22" s="50">
        <f aca="true" t="shared" si="40" ref="BT22:CF22">$CH$22*BT39*$B$45</f>
        <v>12349.728000000003</v>
      </c>
      <c r="BU22" s="49">
        <f t="shared" si="40"/>
        <v>11205.504</v>
      </c>
      <c r="BV22" s="49">
        <f t="shared" si="40"/>
        <v>15982.968000000003</v>
      </c>
      <c r="BW22" s="49">
        <f t="shared" si="40"/>
        <v>11034.528000000002</v>
      </c>
      <c r="BX22" s="49">
        <f t="shared" si="40"/>
        <v>11126.592</v>
      </c>
      <c r="BY22" s="49">
        <f t="shared" si="40"/>
        <v>24291.744000000002</v>
      </c>
      <c r="BZ22" s="49">
        <f t="shared" si="40"/>
        <v>12563.448000000002</v>
      </c>
      <c r="CA22" s="49">
        <f t="shared" si="40"/>
        <v>23995.824</v>
      </c>
      <c r="CB22" s="49">
        <f t="shared" si="40"/>
        <v>16719.480000000003</v>
      </c>
      <c r="CC22" s="49">
        <f t="shared" si="40"/>
        <v>13582.728000000003</v>
      </c>
      <c r="CD22" s="49">
        <f t="shared" si="40"/>
        <v>15779.112</v>
      </c>
      <c r="CE22" s="49">
        <f t="shared" si="40"/>
        <v>10883.28</v>
      </c>
      <c r="CF22" s="49">
        <f t="shared" si="40"/>
        <v>11281.128000000002</v>
      </c>
      <c r="CG22" s="9" t="s">
        <v>48</v>
      </c>
      <c r="CH22" s="37">
        <v>2.74</v>
      </c>
      <c r="CI22" s="23">
        <f>$CH$22*CI39*$B$45</f>
        <v>27698.112</v>
      </c>
      <c r="CJ22" s="23">
        <f>$CH$22*CJ39*$B$45</f>
        <v>11162.76</v>
      </c>
      <c r="CK22" s="23">
        <f>$CH$22*CK39*$B$45</f>
        <v>18419.376000000004</v>
      </c>
      <c r="CL22" s="9" t="s">
        <v>112</v>
      </c>
      <c r="CM22" s="22">
        <v>7.994505494505494</v>
      </c>
      <c r="CN22" s="12">
        <v>2.97</v>
      </c>
      <c r="CO22" s="23">
        <f>$CN$22*CO39*$B$45</f>
        <v>3442.8239999999996</v>
      </c>
      <c r="CP22" s="9" t="s">
        <v>48</v>
      </c>
      <c r="CQ22" s="22">
        <v>7.994505494505494</v>
      </c>
      <c r="CR22" s="12">
        <v>2.74</v>
      </c>
      <c r="CS22" s="23">
        <f>$CR$22*CS39*$B$45</f>
        <v>39525.047999999995</v>
      </c>
      <c r="CT22" s="23">
        <f>$CR$22*CT39*$B$45</f>
        <v>16979.232000000004</v>
      </c>
      <c r="CU22" s="23">
        <f>$CR$22*CU39*$B$45</f>
        <v>17331.048000000003</v>
      </c>
      <c r="CV22" s="23">
        <f>$CR$22*CV39*$B$45</f>
        <v>13520.256000000001</v>
      </c>
      <c r="CW22" s="23">
        <f>$CR$22*CW39*$B$45</f>
        <v>33419.232</v>
      </c>
      <c r="EW22" s="1"/>
      <c r="EX22" s="1"/>
      <c r="EY22" s="1"/>
      <c r="EZ22" s="1"/>
    </row>
    <row r="23" spans="1:156" ht="12.75">
      <c r="A23" s="76" t="s">
        <v>32</v>
      </c>
      <c r="B23" s="76"/>
      <c r="C23" s="76"/>
      <c r="D23" s="76"/>
      <c r="E23" s="76"/>
      <c r="F23" s="76"/>
      <c r="G23" s="9" t="s">
        <v>48</v>
      </c>
      <c r="H23" s="12">
        <v>7.994505494505494</v>
      </c>
      <c r="I23" s="12">
        <v>0</v>
      </c>
      <c r="J23" s="23">
        <f>$O$23*J39*$B$45</f>
        <v>0</v>
      </c>
      <c r="K23" s="23">
        <f>$O$23*K39*$B$45</f>
        <v>0</v>
      </c>
      <c r="L23" s="23">
        <f>$O$23*L39*$B$45</f>
        <v>0</v>
      </c>
      <c r="M23" s="9" t="s">
        <v>48</v>
      </c>
      <c r="N23" s="12">
        <v>7.994505494505494</v>
      </c>
      <c r="O23" s="12">
        <v>0</v>
      </c>
      <c r="P23" s="23">
        <f aca="true" t="shared" si="41" ref="P23:AV23">$O$23*P39*$B$45</f>
        <v>0</v>
      </c>
      <c r="Q23" s="23">
        <f t="shared" si="41"/>
        <v>0</v>
      </c>
      <c r="R23" s="23">
        <f t="shared" si="41"/>
        <v>0</v>
      </c>
      <c r="S23" s="23">
        <f t="shared" si="41"/>
        <v>0</v>
      </c>
      <c r="T23" s="23">
        <f t="shared" si="41"/>
        <v>0</v>
      </c>
      <c r="U23" s="23">
        <f t="shared" si="41"/>
        <v>0</v>
      </c>
      <c r="V23" s="23">
        <f t="shared" si="41"/>
        <v>0</v>
      </c>
      <c r="W23" s="23">
        <f t="shared" si="41"/>
        <v>0</v>
      </c>
      <c r="X23" s="23">
        <f t="shared" si="41"/>
        <v>0</v>
      </c>
      <c r="Y23" s="23">
        <f t="shared" si="41"/>
        <v>0</v>
      </c>
      <c r="Z23" s="23">
        <f t="shared" si="41"/>
        <v>0</v>
      </c>
      <c r="AA23" s="23">
        <f t="shared" si="41"/>
        <v>0</v>
      </c>
      <c r="AB23" s="23">
        <f t="shared" si="41"/>
        <v>0</v>
      </c>
      <c r="AC23" s="23">
        <f t="shared" si="41"/>
        <v>0</v>
      </c>
      <c r="AD23" s="23">
        <f t="shared" si="41"/>
        <v>0</v>
      </c>
      <c r="AE23" s="23">
        <f t="shared" si="41"/>
        <v>0</v>
      </c>
      <c r="AF23" s="23">
        <f t="shared" si="41"/>
        <v>0</v>
      </c>
      <c r="AG23" s="23">
        <f t="shared" si="41"/>
        <v>0</v>
      </c>
      <c r="AH23" s="23">
        <f t="shared" si="41"/>
        <v>0</v>
      </c>
      <c r="AI23" s="23">
        <f t="shared" si="41"/>
        <v>0</v>
      </c>
      <c r="AJ23" s="23">
        <f t="shared" si="41"/>
        <v>0</v>
      </c>
      <c r="AK23" s="23">
        <f t="shared" si="41"/>
        <v>0</v>
      </c>
      <c r="AL23" s="23">
        <f t="shared" si="41"/>
        <v>0</v>
      </c>
      <c r="AM23" s="23">
        <f t="shared" si="41"/>
        <v>0</v>
      </c>
      <c r="AN23" s="23">
        <f t="shared" si="41"/>
        <v>0</v>
      </c>
      <c r="AO23" s="23">
        <f t="shared" si="41"/>
        <v>0</v>
      </c>
      <c r="AP23" s="23">
        <f t="shared" si="41"/>
        <v>0</v>
      </c>
      <c r="AQ23" s="23">
        <f t="shared" si="41"/>
        <v>0</v>
      </c>
      <c r="AR23" s="23">
        <f t="shared" si="41"/>
        <v>0</v>
      </c>
      <c r="AS23" s="23">
        <f t="shared" si="41"/>
        <v>0</v>
      </c>
      <c r="AT23" s="23">
        <f t="shared" si="41"/>
        <v>0</v>
      </c>
      <c r="AU23" s="23">
        <f t="shared" si="41"/>
        <v>0</v>
      </c>
      <c r="AV23" s="23">
        <f t="shared" si="41"/>
        <v>0</v>
      </c>
      <c r="AW23" s="9" t="s">
        <v>48</v>
      </c>
      <c r="AX23" s="12">
        <v>7.994505494505494</v>
      </c>
      <c r="AY23" s="12">
        <v>0</v>
      </c>
      <c r="AZ23" s="23">
        <f aca="true" t="shared" si="42" ref="AZ23:BP23">$O$23*AZ39*$B$45</f>
        <v>0</v>
      </c>
      <c r="BA23" s="23">
        <f t="shared" si="42"/>
        <v>0</v>
      </c>
      <c r="BB23" s="23">
        <f t="shared" si="42"/>
        <v>0</v>
      </c>
      <c r="BC23" s="23">
        <f t="shared" si="42"/>
        <v>0</v>
      </c>
      <c r="BD23" s="23">
        <f t="shared" si="42"/>
        <v>0</v>
      </c>
      <c r="BE23" s="23">
        <f t="shared" si="42"/>
        <v>0</v>
      </c>
      <c r="BF23" s="23">
        <f t="shared" si="42"/>
        <v>0</v>
      </c>
      <c r="BG23" s="23">
        <f t="shared" si="42"/>
        <v>0</v>
      </c>
      <c r="BH23" s="23">
        <f t="shared" si="42"/>
        <v>0</v>
      </c>
      <c r="BI23" s="23">
        <f t="shared" si="42"/>
        <v>0</v>
      </c>
      <c r="BJ23" s="23">
        <f t="shared" si="42"/>
        <v>0</v>
      </c>
      <c r="BK23" s="23">
        <f t="shared" si="42"/>
        <v>0</v>
      </c>
      <c r="BL23" s="23">
        <f t="shared" si="42"/>
        <v>0</v>
      </c>
      <c r="BM23" s="23">
        <f t="shared" si="42"/>
        <v>0</v>
      </c>
      <c r="BN23" s="23">
        <f t="shared" si="42"/>
        <v>0</v>
      </c>
      <c r="BO23" s="23">
        <f t="shared" si="42"/>
        <v>0</v>
      </c>
      <c r="BP23" s="23">
        <f t="shared" si="42"/>
        <v>0</v>
      </c>
      <c r="BQ23" s="9" t="s">
        <v>48</v>
      </c>
      <c r="BR23" s="22">
        <v>7.994505494505494</v>
      </c>
      <c r="BS23" s="37">
        <v>0</v>
      </c>
      <c r="BT23" s="50">
        <f aca="true" t="shared" si="43" ref="BT23:CF23">$CH$23*BT39*$B$45</f>
        <v>0</v>
      </c>
      <c r="BU23" s="49">
        <f t="shared" si="43"/>
        <v>0</v>
      </c>
      <c r="BV23" s="49">
        <f t="shared" si="43"/>
        <v>0</v>
      </c>
      <c r="BW23" s="49">
        <f t="shared" si="43"/>
        <v>0</v>
      </c>
      <c r="BX23" s="49">
        <f t="shared" si="43"/>
        <v>0</v>
      </c>
      <c r="BY23" s="49">
        <f t="shared" si="43"/>
        <v>0</v>
      </c>
      <c r="BZ23" s="49">
        <f t="shared" si="43"/>
        <v>0</v>
      </c>
      <c r="CA23" s="49">
        <f t="shared" si="43"/>
        <v>0</v>
      </c>
      <c r="CB23" s="49">
        <f t="shared" si="43"/>
        <v>0</v>
      </c>
      <c r="CC23" s="49">
        <f t="shared" si="43"/>
        <v>0</v>
      </c>
      <c r="CD23" s="49">
        <f t="shared" si="43"/>
        <v>0</v>
      </c>
      <c r="CE23" s="49">
        <f t="shared" si="43"/>
        <v>0</v>
      </c>
      <c r="CF23" s="49">
        <f t="shared" si="43"/>
        <v>0</v>
      </c>
      <c r="CG23" s="9" t="s">
        <v>48</v>
      </c>
      <c r="CH23" s="37">
        <v>0</v>
      </c>
      <c r="CI23" s="23">
        <f>$CH$23*CI39*$B$45</f>
        <v>0</v>
      </c>
      <c r="CJ23" s="23">
        <f>$CH$23*CJ39*$B$45</f>
        <v>0</v>
      </c>
      <c r="CK23" s="23">
        <f>$CH$23*CK39*$B$45</f>
        <v>0</v>
      </c>
      <c r="CL23" s="9" t="s">
        <v>113</v>
      </c>
      <c r="CM23" s="22">
        <v>7.994505494505494</v>
      </c>
      <c r="CN23" s="12">
        <v>3.31</v>
      </c>
      <c r="CO23" s="23">
        <f>$CN$23*CO39*$B$45</f>
        <v>3836.9519999999998</v>
      </c>
      <c r="CP23" s="9" t="s">
        <v>48</v>
      </c>
      <c r="CQ23" s="22">
        <v>7.994505494505494</v>
      </c>
      <c r="CR23" s="12">
        <v>0</v>
      </c>
      <c r="CS23" s="23">
        <f>$CH$23*CS39*$B$45</f>
        <v>0</v>
      </c>
      <c r="CT23" s="23">
        <f>$CH$23*CT39*$B$45</f>
        <v>0</v>
      </c>
      <c r="CU23" s="23">
        <f>$CH$23*CU39*$B$45</f>
        <v>0</v>
      </c>
      <c r="CV23" s="23">
        <f>$CH$23*CV39*$B$45</f>
        <v>0</v>
      </c>
      <c r="CW23" s="23">
        <f>$CH$23*CW39*$B$45</f>
        <v>0</v>
      </c>
      <c r="EW23" s="1"/>
      <c r="EX23" s="1"/>
      <c r="EY23" s="1"/>
      <c r="EZ23" s="1"/>
    </row>
    <row r="24" spans="1:156" ht="13.5" customHeight="1">
      <c r="A24" s="83" t="s">
        <v>20</v>
      </c>
      <c r="B24" s="83"/>
      <c r="C24" s="83"/>
      <c r="D24" s="83"/>
      <c r="E24" s="83"/>
      <c r="F24" s="83"/>
      <c r="G24" s="11"/>
      <c r="H24" s="6">
        <f>SUM(H25:H28)</f>
        <v>33.76989389920425</v>
      </c>
      <c r="I24" s="32">
        <f>SUM(I25:I28)</f>
        <v>3.7399999999999998</v>
      </c>
      <c r="J24" s="21">
        <f>SUM(J25:J28)</f>
        <v>134644.488</v>
      </c>
      <c r="K24" s="21">
        <f>SUM(K25:K28)</f>
        <v>176903.49599999998</v>
      </c>
      <c r="L24" s="21">
        <f>SUM(L25:L28)</f>
        <v>127616.27999999998</v>
      </c>
      <c r="M24" s="11"/>
      <c r="N24" s="6">
        <f aca="true" t="shared" si="44" ref="N24:U24">SUM(N25:N28)</f>
        <v>33.76989389920425</v>
      </c>
      <c r="O24" s="32">
        <f t="shared" si="44"/>
        <v>5.6</v>
      </c>
      <c r="P24" s="21">
        <f t="shared" si="44"/>
        <v>33888.96000000001</v>
      </c>
      <c r="Q24" s="21">
        <f t="shared" si="44"/>
        <v>32934.72</v>
      </c>
      <c r="R24" s="21">
        <f t="shared" si="44"/>
        <v>34608</v>
      </c>
      <c r="S24" s="21">
        <f t="shared" si="44"/>
        <v>33862.08</v>
      </c>
      <c r="T24" s="21">
        <f t="shared" si="44"/>
        <v>34440</v>
      </c>
      <c r="U24" s="21">
        <f t="shared" si="44"/>
        <v>34500.479999999996</v>
      </c>
      <c r="V24" s="21">
        <f aca="true" t="shared" si="45" ref="V24:AB24">SUM(V25:V28)</f>
        <v>27706.559999999998</v>
      </c>
      <c r="W24" s="21">
        <f t="shared" si="45"/>
        <v>34520.64000000001</v>
      </c>
      <c r="X24" s="21">
        <f t="shared" si="45"/>
        <v>34849.92</v>
      </c>
      <c r="Y24" s="21">
        <f t="shared" si="45"/>
        <v>28680.96</v>
      </c>
      <c r="Z24" s="21">
        <f t="shared" si="45"/>
        <v>32692.8</v>
      </c>
      <c r="AA24" s="21">
        <f t="shared" si="45"/>
        <v>34446.72</v>
      </c>
      <c r="AB24" s="21">
        <f t="shared" si="45"/>
        <v>38162.88</v>
      </c>
      <c r="AC24" s="21">
        <f>SUM(AC25:AC28)</f>
        <v>34258.56</v>
      </c>
      <c r="AD24" s="21">
        <f>SUM(AD25:AD28)</f>
        <v>33754.560000000005</v>
      </c>
      <c r="AE24" s="21">
        <f aca="true" t="shared" si="46" ref="AE24:AN24">SUM(AE25:AE28)</f>
        <v>41643.840000000004</v>
      </c>
      <c r="AF24" s="21">
        <f t="shared" si="46"/>
        <v>33552.96</v>
      </c>
      <c r="AG24" s="21">
        <f t="shared" si="46"/>
        <v>34258.56</v>
      </c>
      <c r="AH24" s="21">
        <f t="shared" si="46"/>
        <v>33358.079999999994</v>
      </c>
      <c r="AI24" s="21">
        <f t="shared" si="46"/>
        <v>15341.759999999998</v>
      </c>
      <c r="AJ24" s="21">
        <f t="shared" si="46"/>
        <v>7667.52</v>
      </c>
      <c r="AK24" s="21">
        <f t="shared" si="46"/>
        <v>39634.56</v>
      </c>
      <c r="AL24" s="21">
        <f t="shared" si="46"/>
        <v>49008.95999999999</v>
      </c>
      <c r="AM24" s="21">
        <f t="shared" si="46"/>
        <v>34554.240000000005</v>
      </c>
      <c r="AN24" s="21">
        <f t="shared" si="46"/>
        <v>34372.8</v>
      </c>
      <c r="AO24" s="21">
        <f aca="true" t="shared" si="47" ref="AO24:AV24">SUM(AO25:AO28)</f>
        <v>28781.760000000002</v>
      </c>
      <c r="AP24" s="21">
        <f t="shared" si="47"/>
        <v>28848.960000000003</v>
      </c>
      <c r="AQ24" s="21">
        <f t="shared" si="47"/>
        <v>57341.759999999995</v>
      </c>
      <c r="AR24" s="21">
        <f t="shared" si="47"/>
        <v>48908.159999999996</v>
      </c>
      <c r="AS24" s="21">
        <f t="shared" si="47"/>
        <v>36570.240000000005</v>
      </c>
      <c r="AT24" s="21">
        <f t="shared" si="47"/>
        <v>28398.72</v>
      </c>
      <c r="AU24" s="21">
        <f t="shared" si="47"/>
        <v>68873.28000000001</v>
      </c>
      <c r="AV24" s="21">
        <f t="shared" si="47"/>
        <v>15899.52</v>
      </c>
      <c r="AW24" s="11"/>
      <c r="AX24" s="6">
        <f aca="true" t="shared" si="48" ref="AX24:BJ24">SUM(AX25:AX28)</f>
        <v>33.76989389920425</v>
      </c>
      <c r="AY24" s="32">
        <f t="shared" si="48"/>
        <v>5.6</v>
      </c>
      <c r="AZ24" s="21">
        <f t="shared" si="48"/>
        <v>34440</v>
      </c>
      <c r="BA24" s="21">
        <f t="shared" si="48"/>
        <v>34171.2</v>
      </c>
      <c r="BB24" s="21">
        <f t="shared" si="48"/>
        <v>35353.920000000006</v>
      </c>
      <c r="BC24" s="21">
        <f t="shared" si="48"/>
        <v>45776.64000000001</v>
      </c>
      <c r="BD24" s="21">
        <f t="shared" si="48"/>
        <v>34581.12</v>
      </c>
      <c r="BE24" s="21">
        <f t="shared" si="48"/>
        <v>33566.399999999994</v>
      </c>
      <c r="BF24" s="21">
        <f t="shared" si="48"/>
        <v>36388.8</v>
      </c>
      <c r="BG24" s="21">
        <f t="shared" si="48"/>
        <v>34735.68</v>
      </c>
      <c r="BH24" s="21">
        <f t="shared" si="48"/>
        <v>33915.840000000004</v>
      </c>
      <c r="BI24" s="21">
        <f t="shared" si="48"/>
        <v>41952.96</v>
      </c>
      <c r="BJ24" s="21">
        <f t="shared" si="48"/>
        <v>31725.120000000003</v>
      </c>
      <c r="BK24" s="21">
        <f aca="true" t="shared" si="49" ref="BK24:BP24">SUM(BK25:BK28)</f>
        <v>32276.16</v>
      </c>
      <c r="BL24" s="21">
        <f t="shared" si="49"/>
        <v>23513.28</v>
      </c>
      <c r="BM24" s="21">
        <f t="shared" si="49"/>
        <v>21409.920000000002</v>
      </c>
      <c r="BN24" s="21">
        <f t="shared" si="49"/>
        <v>20677.44</v>
      </c>
      <c r="BO24" s="21">
        <f t="shared" si="49"/>
        <v>28963.199999999997</v>
      </c>
      <c r="BP24" s="21">
        <f t="shared" si="49"/>
        <v>15341.759999999998</v>
      </c>
      <c r="BQ24" s="11"/>
      <c r="BR24" s="24">
        <f>SUM(BR25:BR28)</f>
        <v>33.76989389920425</v>
      </c>
      <c r="BS24" s="38">
        <f aca="true" t="shared" si="50" ref="BS24:CF24">SUM(BS25:BS28)</f>
        <v>5.14</v>
      </c>
      <c r="BT24" s="51">
        <f t="shared" si="50"/>
        <v>23167.008</v>
      </c>
      <c r="BU24" s="52">
        <f t="shared" si="50"/>
        <v>21020.543999999998</v>
      </c>
      <c r="BV24" s="52">
        <f t="shared" si="50"/>
        <v>29982.647999999997</v>
      </c>
      <c r="BW24" s="52">
        <f t="shared" si="50"/>
        <v>20699.808</v>
      </c>
      <c r="BX24" s="52">
        <f t="shared" si="50"/>
        <v>20872.512</v>
      </c>
      <c r="BY24" s="52">
        <f t="shared" si="50"/>
        <v>45569.184</v>
      </c>
      <c r="BZ24" s="52">
        <f t="shared" si="50"/>
        <v>23567.928</v>
      </c>
      <c r="CA24" s="52">
        <f t="shared" si="50"/>
        <v>45014.064</v>
      </c>
      <c r="CB24" s="52">
        <f t="shared" si="50"/>
        <v>31364.28</v>
      </c>
      <c r="CC24" s="52">
        <f t="shared" si="50"/>
        <v>25480.008</v>
      </c>
      <c r="CD24" s="52">
        <f>SUM(CD25:CD28)</f>
        <v>29600.232000000004</v>
      </c>
      <c r="CE24" s="52">
        <f t="shared" si="50"/>
        <v>20416.08</v>
      </c>
      <c r="CF24" s="52">
        <f t="shared" si="50"/>
        <v>21162.408</v>
      </c>
      <c r="CG24" s="11"/>
      <c r="CH24" s="38">
        <f>SUM(CH25:CH28)</f>
        <v>5.14</v>
      </c>
      <c r="CI24" s="21">
        <f>SUM(CI25:CI28)</f>
        <v>51959.232</v>
      </c>
      <c r="CJ24" s="21">
        <f>SUM(CJ25:CJ28)</f>
        <v>20940.36</v>
      </c>
      <c r="CK24" s="21">
        <f>SUM(CK25:CK28)</f>
        <v>34553.136</v>
      </c>
      <c r="CL24" s="11"/>
      <c r="CM24" s="24">
        <f>SUM(CM25:CM28)</f>
        <v>33.76989389920425</v>
      </c>
      <c r="CN24" s="32">
        <f>SUM(CN25:CN28)</f>
        <v>1.71</v>
      </c>
      <c r="CO24" s="21">
        <f>SUM(CO25:CO28)</f>
        <v>1982.232</v>
      </c>
      <c r="CP24" s="11"/>
      <c r="CQ24" s="24">
        <f aca="true" t="shared" si="51" ref="CQ24:CW24">SUM(CQ25:CQ28)</f>
        <v>33.76989389920425</v>
      </c>
      <c r="CR24" s="32">
        <f t="shared" si="51"/>
        <v>2.49</v>
      </c>
      <c r="CS24" s="21">
        <f t="shared" si="51"/>
        <v>35918.748</v>
      </c>
      <c r="CT24" s="21">
        <f t="shared" si="51"/>
        <v>15430.032</v>
      </c>
      <c r="CU24" s="21">
        <f t="shared" si="51"/>
        <v>15749.748000000001</v>
      </c>
      <c r="CV24" s="21">
        <f t="shared" si="51"/>
        <v>12286.656</v>
      </c>
      <c r="CW24" s="21">
        <f t="shared" si="51"/>
        <v>30370.032</v>
      </c>
      <c r="EW24" s="1"/>
      <c r="EX24" s="1"/>
      <c r="EY24" s="1"/>
      <c r="EZ24" s="1"/>
    </row>
    <row r="25" spans="1:156" ht="12.75">
      <c r="A25" s="76" t="s">
        <v>33</v>
      </c>
      <c r="B25" s="76"/>
      <c r="C25" s="76"/>
      <c r="D25" s="76"/>
      <c r="E25" s="76"/>
      <c r="F25" s="76"/>
      <c r="G25" s="9" t="s">
        <v>50</v>
      </c>
      <c r="H25" s="10">
        <v>0.3445907540735127</v>
      </c>
      <c r="I25" s="12">
        <v>0.05</v>
      </c>
      <c r="J25" s="23">
        <f>$I$25*J39*$B$45</f>
        <v>1800.06</v>
      </c>
      <c r="K25" s="23">
        <f>$I$25*K39*$B$45</f>
        <v>2365.02</v>
      </c>
      <c r="L25" s="23">
        <f>$I$25*L39*$B$45</f>
        <v>1706.1000000000001</v>
      </c>
      <c r="M25" s="9" t="s">
        <v>21</v>
      </c>
      <c r="N25" s="10">
        <v>0.3445907540735127</v>
      </c>
      <c r="O25" s="12">
        <v>0</v>
      </c>
      <c r="P25" s="23">
        <f aca="true" t="shared" si="52" ref="P25:AV25">$O$25*P39*$B$45</f>
        <v>0</v>
      </c>
      <c r="Q25" s="23">
        <f t="shared" si="52"/>
        <v>0</v>
      </c>
      <c r="R25" s="23">
        <f t="shared" si="52"/>
        <v>0</v>
      </c>
      <c r="S25" s="23">
        <f t="shared" si="52"/>
        <v>0</v>
      </c>
      <c r="T25" s="23">
        <f t="shared" si="52"/>
        <v>0</v>
      </c>
      <c r="U25" s="23">
        <f t="shared" si="52"/>
        <v>0</v>
      </c>
      <c r="V25" s="23">
        <f t="shared" si="52"/>
        <v>0</v>
      </c>
      <c r="W25" s="23">
        <f t="shared" si="52"/>
        <v>0</v>
      </c>
      <c r="X25" s="23">
        <f t="shared" si="52"/>
        <v>0</v>
      </c>
      <c r="Y25" s="23">
        <f t="shared" si="52"/>
        <v>0</v>
      </c>
      <c r="Z25" s="23">
        <f t="shared" si="52"/>
        <v>0</v>
      </c>
      <c r="AA25" s="23">
        <f t="shared" si="52"/>
        <v>0</v>
      </c>
      <c r="AB25" s="23">
        <f t="shared" si="52"/>
        <v>0</v>
      </c>
      <c r="AC25" s="23">
        <f t="shared" si="52"/>
        <v>0</v>
      </c>
      <c r="AD25" s="23">
        <f t="shared" si="52"/>
        <v>0</v>
      </c>
      <c r="AE25" s="23">
        <f t="shared" si="52"/>
        <v>0</v>
      </c>
      <c r="AF25" s="23">
        <f t="shared" si="52"/>
        <v>0</v>
      </c>
      <c r="AG25" s="23">
        <f t="shared" si="52"/>
        <v>0</v>
      </c>
      <c r="AH25" s="23">
        <f t="shared" si="52"/>
        <v>0</v>
      </c>
      <c r="AI25" s="23">
        <f t="shared" si="52"/>
        <v>0</v>
      </c>
      <c r="AJ25" s="23">
        <f t="shared" si="52"/>
        <v>0</v>
      </c>
      <c r="AK25" s="23">
        <f t="shared" si="52"/>
        <v>0</v>
      </c>
      <c r="AL25" s="23">
        <f t="shared" si="52"/>
        <v>0</v>
      </c>
      <c r="AM25" s="23">
        <f t="shared" si="52"/>
        <v>0</v>
      </c>
      <c r="AN25" s="23">
        <f t="shared" si="52"/>
        <v>0</v>
      </c>
      <c r="AO25" s="23">
        <f t="shared" si="52"/>
        <v>0</v>
      </c>
      <c r="AP25" s="23">
        <f t="shared" si="52"/>
        <v>0</v>
      </c>
      <c r="AQ25" s="23">
        <f t="shared" si="52"/>
        <v>0</v>
      </c>
      <c r="AR25" s="23">
        <f t="shared" si="52"/>
        <v>0</v>
      </c>
      <c r="AS25" s="23">
        <f t="shared" si="52"/>
        <v>0</v>
      </c>
      <c r="AT25" s="23">
        <f t="shared" si="52"/>
        <v>0</v>
      </c>
      <c r="AU25" s="23">
        <f t="shared" si="52"/>
        <v>0</v>
      </c>
      <c r="AV25" s="23">
        <f t="shared" si="52"/>
        <v>0</v>
      </c>
      <c r="AW25" s="9" t="s">
        <v>21</v>
      </c>
      <c r="AX25" s="10">
        <v>0.3445907540735127</v>
      </c>
      <c r="AY25" s="12">
        <v>0</v>
      </c>
      <c r="AZ25" s="23">
        <f aca="true" t="shared" si="53" ref="AZ25:BP25">$O$25*AZ39*$B$45</f>
        <v>0</v>
      </c>
      <c r="BA25" s="23">
        <f t="shared" si="53"/>
        <v>0</v>
      </c>
      <c r="BB25" s="23">
        <f t="shared" si="53"/>
        <v>0</v>
      </c>
      <c r="BC25" s="23">
        <f t="shared" si="53"/>
        <v>0</v>
      </c>
      <c r="BD25" s="23">
        <f t="shared" si="53"/>
        <v>0</v>
      </c>
      <c r="BE25" s="23">
        <f t="shared" si="53"/>
        <v>0</v>
      </c>
      <c r="BF25" s="23">
        <f t="shared" si="53"/>
        <v>0</v>
      </c>
      <c r="BG25" s="23">
        <f t="shared" si="53"/>
        <v>0</v>
      </c>
      <c r="BH25" s="23">
        <f t="shared" si="53"/>
        <v>0</v>
      </c>
      <c r="BI25" s="23">
        <f t="shared" si="53"/>
        <v>0</v>
      </c>
      <c r="BJ25" s="23">
        <f t="shared" si="53"/>
        <v>0</v>
      </c>
      <c r="BK25" s="23">
        <f t="shared" si="53"/>
        <v>0</v>
      </c>
      <c r="BL25" s="23">
        <f t="shared" si="53"/>
        <v>0</v>
      </c>
      <c r="BM25" s="23">
        <f t="shared" si="53"/>
        <v>0</v>
      </c>
      <c r="BN25" s="23">
        <f t="shared" si="53"/>
        <v>0</v>
      </c>
      <c r="BO25" s="23">
        <f t="shared" si="53"/>
        <v>0</v>
      </c>
      <c r="BP25" s="23">
        <f t="shared" si="53"/>
        <v>0</v>
      </c>
      <c r="BQ25" s="9" t="s">
        <v>21</v>
      </c>
      <c r="BR25" s="22">
        <v>0.3445907540735127</v>
      </c>
      <c r="BS25" s="37">
        <v>0</v>
      </c>
      <c r="BT25" s="50">
        <f aca="true" t="shared" si="54" ref="BT25:CF25">$CH$25*BT39*$B$45</f>
        <v>0</v>
      </c>
      <c r="BU25" s="49">
        <f t="shared" si="54"/>
        <v>0</v>
      </c>
      <c r="BV25" s="49">
        <f t="shared" si="54"/>
        <v>0</v>
      </c>
      <c r="BW25" s="49">
        <f t="shared" si="54"/>
        <v>0</v>
      </c>
      <c r="BX25" s="49">
        <f t="shared" si="54"/>
        <v>0</v>
      </c>
      <c r="BY25" s="49">
        <f t="shared" si="54"/>
        <v>0</v>
      </c>
      <c r="BZ25" s="49">
        <f t="shared" si="54"/>
        <v>0</v>
      </c>
      <c r="CA25" s="49">
        <f t="shared" si="54"/>
        <v>0</v>
      </c>
      <c r="CB25" s="49">
        <f t="shared" si="54"/>
        <v>0</v>
      </c>
      <c r="CC25" s="49">
        <f t="shared" si="54"/>
        <v>0</v>
      </c>
      <c r="CD25" s="49">
        <f t="shared" si="54"/>
        <v>0</v>
      </c>
      <c r="CE25" s="49">
        <f t="shared" si="54"/>
        <v>0</v>
      </c>
      <c r="CF25" s="49">
        <f t="shared" si="54"/>
        <v>0</v>
      </c>
      <c r="CG25" s="9" t="s">
        <v>21</v>
      </c>
      <c r="CH25" s="37">
        <v>0</v>
      </c>
      <c r="CI25" s="23">
        <f>$CH$25*CI39*$B$45</f>
        <v>0</v>
      </c>
      <c r="CJ25" s="23">
        <f>$CH$25*CJ39*$B$45</f>
        <v>0</v>
      </c>
      <c r="CK25" s="23">
        <f>$CH$25*CK39*$B$45</f>
        <v>0</v>
      </c>
      <c r="CL25" s="9" t="s">
        <v>21</v>
      </c>
      <c r="CM25" s="22">
        <v>0.3445907540735127</v>
      </c>
      <c r="CN25" s="12">
        <v>0</v>
      </c>
      <c r="CO25" s="23">
        <f>$CH$25*CO39*$B$45</f>
        <v>0</v>
      </c>
      <c r="CP25" s="9" t="s">
        <v>21</v>
      </c>
      <c r="CQ25" s="22">
        <v>0.3445907540735127</v>
      </c>
      <c r="CR25" s="12">
        <v>0</v>
      </c>
      <c r="CS25" s="23">
        <f>$CH$25*CS39*$B$45</f>
        <v>0</v>
      </c>
      <c r="CT25" s="23">
        <f>$CH$25*CT39*$B$45</f>
        <v>0</v>
      </c>
      <c r="CU25" s="23">
        <f>$CH$25*CU39*$B$45</f>
        <v>0</v>
      </c>
      <c r="CV25" s="23">
        <f>$CH$25*CV39*$B$45</f>
        <v>0</v>
      </c>
      <c r="CW25" s="23">
        <f>$CH$25*CW39*$B$45</f>
        <v>0</v>
      </c>
      <c r="EW25" s="1"/>
      <c r="EX25" s="1"/>
      <c r="EY25" s="1"/>
      <c r="EZ25" s="1"/>
    </row>
    <row r="26" spans="1:156" ht="37.5" customHeight="1">
      <c r="A26" s="82" t="s">
        <v>34</v>
      </c>
      <c r="B26" s="82"/>
      <c r="C26" s="82"/>
      <c r="D26" s="82"/>
      <c r="E26" s="82"/>
      <c r="F26" s="82"/>
      <c r="G26" s="9" t="s">
        <v>50</v>
      </c>
      <c r="H26" s="10">
        <v>7.580996589617279</v>
      </c>
      <c r="I26" s="12">
        <v>0.03</v>
      </c>
      <c r="J26" s="23">
        <f>$I$26*J39*$B$45</f>
        <v>1080.036</v>
      </c>
      <c r="K26" s="23">
        <f>$I$26*K39*$B$45</f>
        <v>1419.012</v>
      </c>
      <c r="L26" s="23">
        <f>$I$26*L39*$B$45</f>
        <v>1023.6599999999999</v>
      </c>
      <c r="M26" s="9" t="s">
        <v>50</v>
      </c>
      <c r="N26" s="10">
        <v>7.580996589617279</v>
      </c>
      <c r="O26" s="12">
        <v>0.35</v>
      </c>
      <c r="P26" s="23">
        <f aca="true" t="shared" si="55" ref="P26:AV26">$O$26*P39*$B$45</f>
        <v>2118.06</v>
      </c>
      <c r="Q26" s="23">
        <f t="shared" si="55"/>
        <v>2058.42</v>
      </c>
      <c r="R26" s="23">
        <f t="shared" si="55"/>
        <v>2163</v>
      </c>
      <c r="S26" s="23">
        <f t="shared" si="55"/>
        <v>2116.3799999999997</v>
      </c>
      <c r="T26" s="23">
        <f t="shared" si="55"/>
        <v>2152.5</v>
      </c>
      <c r="U26" s="23">
        <f t="shared" si="55"/>
        <v>2156.2799999999997</v>
      </c>
      <c r="V26" s="23">
        <f t="shared" si="55"/>
        <v>1731.66</v>
      </c>
      <c r="W26" s="23">
        <f t="shared" si="55"/>
        <v>2157.54</v>
      </c>
      <c r="X26" s="23">
        <f t="shared" si="55"/>
        <v>2178.12</v>
      </c>
      <c r="Y26" s="23">
        <f t="shared" si="55"/>
        <v>1792.56</v>
      </c>
      <c r="Z26" s="23">
        <f t="shared" si="55"/>
        <v>2043.2999999999997</v>
      </c>
      <c r="AA26" s="23">
        <f t="shared" si="55"/>
        <v>2152.92</v>
      </c>
      <c r="AB26" s="23">
        <f t="shared" si="55"/>
        <v>2385.18</v>
      </c>
      <c r="AC26" s="23">
        <f t="shared" si="55"/>
        <v>2141.16</v>
      </c>
      <c r="AD26" s="23">
        <f t="shared" si="55"/>
        <v>2109.66</v>
      </c>
      <c r="AE26" s="23">
        <f t="shared" si="55"/>
        <v>2602.7400000000002</v>
      </c>
      <c r="AF26" s="23">
        <f t="shared" si="55"/>
        <v>2097.06</v>
      </c>
      <c r="AG26" s="23">
        <f t="shared" si="55"/>
        <v>2141.16</v>
      </c>
      <c r="AH26" s="23">
        <f t="shared" si="55"/>
        <v>2084.8799999999997</v>
      </c>
      <c r="AI26" s="23">
        <f t="shared" si="55"/>
        <v>958.86</v>
      </c>
      <c r="AJ26" s="23">
        <f t="shared" si="55"/>
        <v>479.2199999999999</v>
      </c>
      <c r="AK26" s="23">
        <f t="shared" si="55"/>
        <v>2477.16</v>
      </c>
      <c r="AL26" s="23">
        <f t="shared" si="55"/>
        <v>3063.0599999999995</v>
      </c>
      <c r="AM26" s="23">
        <f t="shared" si="55"/>
        <v>2159.64</v>
      </c>
      <c r="AN26" s="23">
        <f t="shared" si="55"/>
        <v>2148.2999999999997</v>
      </c>
      <c r="AO26" s="23">
        <f t="shared" si="55"/>
        <v>1798.8600000000001</v>
      </c>
      <c r="AP26" s="23">
        <f t="shared" si="55"/>
        <v>1803.06</v>
      </c>
      <c r="AQ26" s="23">
        <f t="shared" si="55"/>
        <v>3583.8599999999997</v>
      </c>
      <c r="AR26" s="23">
        <f t="shared" si="55"/>
        <v>3056.7599999999993</v>
      </c>
      <c r="AS26" s="23">
        <f t="shared" si="55"/>
        <v>2285.64</v>
      </c>
      <c r="AT26" s="23">
        <f t="shared" si="55"/>
        <v>1774.92</v>
      </c>
      <c r="AU26" s="23">
        <f t="shared" si="55"/>
        <v>4304.58</v>
      </c>
      <c r="AV26" s="23">
        <f t="shared" si="55"/>
        <v>993.7199999999998</v>
      </c>
      <c r="AW26" s="9" t="s">
        <v>50</v>
      </c>
      <c r="AX26" s="10">
        <v>7.580996589617279</v>
      </c>
      <c r="AY26" s="12">
        <v>0.35</v>
      </c>
      <c r="AZ26" s="23">
        <f aca="true" t="shared" si="56" ref="AZ26:BP26">$O$26*AZ39*$B$45</f>
        <v>2152.5</v>
      </c>
      <c r="BA26" s="23">
        <f t="shared" si="56"/>
        <v>2135.7</v>
      </c>
      <c r="BB26" s="23">
        <f t="shared" si="56"/>
        <v>2209.62</v>
      </c>
      <c r="BC26" s="23">
        <f t="shared" si="56"/>
        <v>2861.04</v>
      </c>
      <c r="BD26" s="23">
        <f t="shared" si="56"/>
        <v>2161.3199999999997</v>
      </c>
      <c r="BE26" s="23">
        <f t="shared" si="56"/>
        <v>2097.8999999999996</v>
      </c>
      <c r="BF26" s="23">
        <f t="shared" si="56"/>
        <v>2274.2999999999997</v>
      </c>
      <c r="BG26" s="23">
        <f t="shared" si="56"/>
        <v>2170.98</v>
      </c>
      <c r="BH26" s="23">
        <f t="shared" si="56"/>
        <v>2119.74</v>
      </c>
      <c r="BI26" s="23">
        <f t="shared" si="56"/>
        <v>2622.0599999999995</v>
      </c>
      <c r="BJ26" s="23">
        <f t="shared" si="56"/>
        <v>1982.8199999999997</v>
      </c>
      <c r="BK26" s="23">
        <f t="shared" si="56"/>
        <v>2017.2599999999998</v>
      </c>
      <c r="BL26" s="23">
        <f t="shared" si="56"/>
        <v>1469.58</v>
      </c>
      <c r="BM26" s="23">
        <f t="shared" si="56"/>
        <v>1338.1200000000001</v>
      </c>
      <c r="BN26" s="23">
        <f t="shared" si="56"/>
        <v>1292.34</v>
      </c>
      <c r="BO26" s="23">
        <f t="shared" si="56"/>
        <v>1810.1999999999998</v>
      </c>
      <c r="BP26" s="23">
        <f t="shared" si="56"/>
        <v>958.86</v>
      </c>
      <c r="BQ26" s="9" t="s">
        <v>50</v>
      </c>
      <c r="BR26" s="22">
        <v>7.580996589617279</v>
      </c>
      <c r="BS26" s="12">
        <v>0.35</v>
      </c>
      <c r="BT26" s="50">
        <f aca="true" t="shared" si="57" ref="BT26:CF26">$CH$26*BT39*$B$45</f>
        <v>1577.52</v>
      </c>
      <c r="BU26" s="49">
        <f t="shared" si="57"/>
        <v>1431.3600000000001</v>
      </c>
      <c r="BV26" s="49">
        <f t="shared" si="57"/>
        <v>2041.62</v>
      </c>
      <c r="BW26" s="49">
        <f t="shared" si="57"/>
        <v>1409.52</v>
      </c>
      <c r="BX26" s="49">
        <f t="shared" si="57"/>
        <v>1421.2799999999997</v>
      </c>
      <c r="BY26" s="49">
        <f t="shared" si="57"/>
        <v>3102.96</v>
      </c>
      <c r="BZ26" s="49">
        <f t="shared" si="57"/>
        <v>1604.8200000000002</v>
      </c>
      <c r="CA26" s="49">
        <f t="shared" si="57"/>
        <v>3065.16</v>
      </c>
      <c r="CB26" s="49">
        <f t="shared" si="57"/>
        <v>2135.7</v>
      </c>
      <c r="CC26" s="49">
        <f t="shared" si="57"/>
        <v>1735.02</v>
      </c>
      <c r="CD26" s="49">
        <f t="shared" si="57"/>
        <v>2015.5799999999997</v>
      </c>
      <c r="CE26" s="49">
        <f t="shared" si="57"/>
        <v>1390.1999999999998</v>
      </c>
      <c r="CF26" s="49">
        <f t="shared" si="57"/>
        <v>1441.02</v>
      </c>
      <c r="CG26" s="9" t="s">
        <v>50</v>
      </c>
      <c r="CH26" s="12">
        <v>0.35</v>
      </c>
      <c r="CI26" s="23">
        <f>$CH$26*CI39*$B$45</f>
        <v>3538.08</v>
      </c>
      <c r="CJ26" s="23">
        <f>$CH$26*CJ39*$B$45</f>
        <v>1425.8999999999999</v>
      </c>
      <c r="CK26" s="23">
        <f>$CH$26*CK39*$B$45</f>
        <v>2352.84</v>
      </c>
      <c r="CL26" s="9" t="s">
        <v>50</v>
      </c>
      <c r="CM26" s="22">
        <v>7.580996589617279</v>
      </c>
      <c r="CN26" s="12">
        <v>0.11</v>
      </c>
      <c r="CO26" s="23">
        <f>$CN$26*CO39*$B$45</f>
        <v>127.512</v>
      </c>
      <c r="CP26" s="9" t="s">
        <v>50</v>
      </c>
      <c r="CQ26" s="22">
        <v>7.580996589617279</v>
      </c>
      <c r="CR26" s="12">
        <v>0.14</v>
      </c>
      <c r="CS26" s="23">
        <f>$CR$26*CS39*$B$45</f>
        <v>2019.5280000000002</v>
      </c>
      <c r="CT26" s="23">
        <f>$CR$26*CT39*$B$45</f>
        <v>867.5520000000001</v>
      </c>
      <c r="CU26" s="23">
        <f>$CR$26*CU39*$B$45</f>
        <v>885.5280000000001</v>
      </c>
      <c r="CV26" s="23">
        <f>$CR$26*CV39*$B$45</f>
        <v>690.816</v>
      </c>
      <c r="CW26" s="23">
        <f>$CR$26*CW39*$B$45</f>
        <v>1707.5520000000001</v>
      </c>
      <c r="EW26" s="1"/>
      <c r="EX26" s="1"/>
      <c r="EY26" s="1"/>
      <c r="EZ26" s="1"/>
    </row>
    <row r="27" spans="1:156" ht="45" customHeight="1">
      <c r="A27" s="82" t="s">
        <v>35</v>
      </c>
      <c r="B27" s="82"/>
      <c r="C27" s="82"/>
      <c r="D27" s="82"/>
      <c r="E27" s="82"/>
      <c r="F27" s="82"/>
      <c r="G27" s="13" t="s">
        <v>22</v>
      </c>
      <c r="H27" s="14">
        <v>2.067544524441076</v>
      </c>
      <c r="I27" s="12">
        <v>0.03</v>
      </c>
      <c r="J27" s="23">
        <f>$I$27*J39*$B$45</f>
        <v>1080.036</v>
      </c>
      <c r="K27" s="23">
        <f>$I$27*K39*$B$45</f>
        <v>1419.012</v>
      </c>
      <c r="L27" s="23">
        <f>$I$27*L39*$B$45</f>
        <v>1023.6599999999999</v>
      </c>
      <c r="M27" s="13" t="s">
        <v>22</v>
      </c>
      <c r="N27" s="14">
        <v>2.067544524441076</v>
      </c>
      <c r="O27" s="12">
        <v>0.04</v>
      </c>
      <c r="P27" s="23">
        <f aca="true" t="shared" si="58" ref="P27:AV27">$O$27*P39*$B$45</f>
        <v>242.06400000000002</v>
      </c>
      <c r="Q27" s="23">
        <f t="shared" si="58"/>
        <v>235.24800000000005</v>
      </c>
      <c r="R27" s="23">
        <f t="shared" si="58"/>
        <v>247.20000000000002</v>
      </c>
      <c r="S27" s="23">
        <f t="shared" si="58"/>
        <v>241.87199999999999</v>
      </c>
      <c r="T27" s="23">
        <f t="shared" si="58"/>
        <v>246</v>
      </c>
      <c r="U27" s="23">
        <f t="shared" si="58"/>
        <v>246.43199999999996</v>
      </c>
      <c r="V27" s="23">
        <f t="shared" si="58"/>
        <v>197.904</v>
      </c>
      <c r="W27" s="23">
        <f t="shared" si="58"/>
        <v>246.57600000000002</v>
      </c>
      <c r="X27" s="23">
        <f t="shared" si="58"/>
        <v>248.928</v>
      </c>
      <c r="Y27" s="23">
        <f t="shared" si="58"/>
        <v>204.86399999999998</v>
      </c>
      <c r="Z27" s="23">
        <f t="shared" si="58"/>
        <v>233.52</v>
      </c>
      <c r="AA27" s="23">
        <f t="shared" si="58"/>
        <v>246.048</v>
      </c>
      <c r="AB27" s="23">
        <f t="shared" si="58"/>
        <v>272.592</v>
      </c>
      <c r="AC27" s="23">
        <f t="shared" si="58"/>
        <v>244.704</v>
      </c>
      <c r="AD27" s="23">
        <f t="shared" si="58"/>
        <v>241.10400000000004</v>
      </c>
      <c r="AE27" s="23">
        <f t="shared" si="58"/>
        <v>297.456</v>
      </c>
      <c r="AF27" s="23">
        <f t="shared" si="58"/>
        <v>239.66400000000002</v>
      </c>
      <c r="AG27" s="23">
        <f t="shared" si="58"/>
        <v>244.704</v>
      </c>
      <c r="AH27" s="23">
        <f t="shared" si="58"/>
        <v>238.272</v>
      </c>
      <c r="AI27" s="23">
        <f t="shared" si="58"/>
        <v>109.58400000000002</v>
      </c>
      <c r="AJ27" s="23">
        <f t="shared" si="58"/>
        <v>54.768</v>
      </c>
      <c r="AK27" s="23">
        <f t="shared" si="58"/>
        <v>283.104</v>
      </c>
      <c r="AL27" s="23">
        <f t="shared" si="58"/>
        <v>350.06399999999996</v>
      </c>
      <c r="AM27" s="23">
        <f t="shared" si="58"/>
        <v>246.81600000000003</v>
      </c>
      <c r="AN27" s="23">
        <f t="shared" si="58"/>
        <v>245.52</v>
      </c>
      <c r="AO27" s="23">
        <f t="shared" si="58"/>
        <v>205.584</v>
      </c>
      <c r="AP27" s="23">
        <f t="shared" si="58"/>
        <v>206.06400000000002</v>
      </c>
      <c r="AQ27" s="23">
        <f t="shared" si="58"/>
        <v>409.58399999999995</v>
      </c>
      <c r="AR27" s="23">
        <f t="shared" si="58"/>
        <v>349.344</v>
      </c>
      <c r="AS27" s="23">
        <f t="shared" si="58"/>
        <v>261.216</v>
      </c>
      <c r="AT27" s="23">
        <f t="shared" si="58"/>
        <v>202.848</v>
      </c>
      <c r="AU27" s="23">
        <f t="shared" si="58"/>
        <v>491.952</v>
      </c>
      <c r="AV27" s="23">
        <f t="shared" si="58"/>
        <v>113.56800000000001</v>
      </c>
      <c r="AW27" s="13" t="s">
        <v>22</v>
      </c>
      <c r="AX27" s="14">
        <v>2.067544524441076</v>
      </c>
      <c r="AY27" s="12">
        <v>0.04</v>
      </c>
      <c r="AZ27" s="23">
        <f aca="true" t="shared" si="59" ref="AZ27:BP27">$O$27*AZ39*$B$45</f>
        <v>246</v>
      </c>
      <c r="BA27" s="23">
        <f t="shared" si="59"/>
        <v>244.07999999999998</v>
      </c>
      <c r="BB27" s="23">
        <f t="shared" si="59"/>
        <v>252.52800000000002</v>
      </c>
      <c r="BC27" s="23">
        <f t="shared" si="59"/>
        <v>326.976</v>
      </c>
      <c r="BD27" s="23">
        <f t="shared" si="59"/>
        <v>247.00799999999998</v>
      </c>
      <c r="BE27" s="23">
        <f t="shared" si="59"/>
        <v>239.76</v>
      </c>
      <c r="BF27" s="23">
        <f t="shared" si="59"/>
        <v>259.92</v>
      </c>
      <c r="BG27" s="23">
        <f t="shared" si="59"/>
        <v>248.11199999999997</v>
      </c>
      <c r="BH27" s="23">
        <f t="shared" si="59"/>
        <v>242.25599999999997</v>
      </c>
      <c r="BI27" s="23">
        <f t="shared" si="59"/>
        <v>299.664</v>
      </c>
      <c r="BJ27" s="23">
        <f t="shared" si="59"/>
        <v>226.608</v>
      </c>
      <c r="BK27" s="23">
        <f t="shared" si="59"/>
        <v>230.54399999999998</v>
      </c>
      <c r="BL27" s="23">
        <f t="shared" si="59"/>
        <v>167.952</v>
      </c>
      <c r="BM27" s="23">
        <f t="shared" si="59"/>
        <v>152.92800000000003</v>
      </c>
      <c r="BN27" s="23">
        <f t="shared" si="59"/>
        <v>147.696</v>
      </c>
      <c r="BO27" s="23">
        <f t="shared" si="59"/>
        <v>206.88000000000002</v>
      </c>
      <c r="BP27" s="23">
        <f t="shared" si="59"/>
        <v>109.58400000000002</v>
      </c>
      <c r="BQ27" s="13" t="s">
        <v>22</v>
      </c>
      <c r="BR27" s="25">
        <v>2.067544524441076</v>
      </c>
      <c r="BS27" s="37">
        <v>0.04</v>
      </c>
      <c r="BT27" s="53">
        <f aca="true" t="shared" si="60" ref="BT27:CF27">$CH$27*BT39*$B$45</f>
        <v>180.288</v>
      </c>
      <c r="BU27" s="54">
        <f t="shared" si="60"/>
        <v>163.584</v>
      </c>
      <c r="BV27" s="54">
        <f t="shared" si="60"/>
        <v>233.32800000000003</v>
      </c>
      <c r="BW27" s="54">
        <f t="shared" si="60"/>
        <v>161.08800000000002</v>
      </c>
      <c r="BX27" s="54">
        <f t="shared" si="60"/>
        <v>162.432</v>
      </c>
      <c r="BY27" s="54">
        <f t="shared" si="60"/>
        <v>354.624</v>
      </c>
      <c r="BZ27" s="54">
        <f t="shared" si="60"/>
        <v>183.40800000000002</v>
      </c>
      <c r="CA27" s="54">
        <f t="shared" si="60"/>
        <v>350.304</v>
      </c>
      <c r="CB27" s="54">
        <f t="shared" si="60"/>
        <v>244.07999999999998</v>
      </c>
      <c r="CC27" s="54">
        <f t="shared" si="60"/>
        <v>198.288</v>
      </c>
      <c r="CD27" s="54">
        <f t="shared" si="60"/>
        <v>230.35199999999998</v>
      </c>
      <c r="CE27" s="54">
        <f t="shared" si="60"/>
        <v>158.88</v>
      </c>
      <c r="CF27" s="54">
        <f t="shared" si="60"/>
        <v>164.68800000000002</v>
      </c>
      <c r="CG27" s="13" t="s">
        <v>22</v>
      </c>
      <c r="CH27" s="37">
        <v>0.04</v>
      </c>
      <c r="CI27" s="23">
        <f>$CH$27*CI39*$B$45</f>
        <v>404.352</v>
      </c>
      <c r="CJ27" s="23">
        <f>$CH$27*CJ39*$B$45</f>
        <v>162.96</v>
      </c>
      <c r="CK27" s="23">
        <f>$CH$27*CK39*$B$45</f>
        <v>268.896</v>
      </c>
      <c r="CL27" s="13" t="s">
        <v>22</v>
      </c>
      <c r="CM27" s="25">
        <v>2.067544524441076</v>
      </c>
      <c r="CN27" s="12">
        <v>0.04</v>
      </c>
      <c r="CO27" s="23">
        <f>$CN$27*CO39*$B$45</f>
        <v>46.367999999999995</v>
      </c>
      <c r="CP27" s="13" t="s">
        <v>22</v>
      </c>
      <c r="CQ27" s="25">
        <v>2.067544524441076</v>
      </c>
      <c r="CR27" s="12">
        <v>0</v>
      </c>
      <c r="CS27" s="23">
        <f>$CR$27*CS39*$B$45</f>
        <v>0</v>
      </c>
      <c r="CT27" s="23">
        <f>$CR$27*CT39*$B$45</f>
        <v>0</v>
      </c>
      <c r="CU27" s="23">
        <f>$CR$27*CU39*$B$45</f>
        <v>0</v>
      </c>
      <c r="CV27" s="23">
        <f>$CR$27*CV39*$B$45</f>
        <v>0</v>
      </c>
      <c r="CW27" s="23">
        <f>$CR$27*CW39*$B$45</f>
        <v>0</v>
      </c>
      <c r="EW27" s="1"/>
      <c r="EX27" s="1"/>
      <c r="EY27" s="1"/>
      <c r="EZ27" s="1"/>
    </row>
    <row r="28" spans="1:156" ht="68.25" customHeight="1">
      <c r="A28" s="82" t="s">
        <v>36</v>
      </c>
      <c r="B28" s="82"/>
      <c r="C28" s="82"/>
      <c r="D28" s="82"/>
      <c r="E28" s="82"/>
      <c r="F28" s="82"/>
      <c r="G28" s="9" t="s">
        <v>50</v>
      </c>
      <c r="H28" s="10">
        <v>23.776762031072376</v>
      </c>
      <c r="I28" s="12">
        <v>3.63</v>
      </c>
      <c r="J28" s="23">
        <f>$I$28*J39*$B$45</f>
        <v>130684.356</v>
      </c>
      <c r="K28" s="23">
        <f>$I$28*K39*$B$45</f>
        <v>171700.452</v>
      </c>
      <c r="L28" s="23">
        <f>$I$28*L39*$B$45</f>
        <v>123862.85999999999</v>
      </c>
      <c r="M28" s="9" t="s">
        <v>50</v>
      </c>
      <c r="N28" s="10">
        <v>23.776762031072376</v>
      </c>
      <c r="O28" s="12">
        <v>5.21</v>
      </c>
      <c r="P28" s="23">
        <f aca="true" t="shared" si="61" ref="P28:AV28">$O$28*P39*$B$45</f>
        <v>31528.836000000003</v>
      </c>
      <c r="Q28" s="23">
        <f t="shared" si="61"/>
        <v>30641.052000000003</v>
      </c>
      <c r="R28" s="23">
        <f t="shared" si="61"/>
        <v>32197.800000000003</v>
      </c>
      <c r="S28" s="23">
        <f t="shared" si="61"/>
        <v>31503.828</v>
      </c>
      <c r="T28" s="23">
        <f t="shared" si="61"/>
        <v>32041.5</v>
      </c>
      <c r="U28" s="23">
        <f t="shared" si="61"/>
        <v>32097.767999999996</v>
      </c>
      <c r="V28" s="23">
        <f t="shared" si="61"/>
        <v>25776.996</v>
      </c>
      <c r="W28" s="23">
        <f t="shared" si="61"/>
        <v>32116.524000000005</v>
      </c>
      <c r="X28" s="23">
        <f t="shared" si="61"/>
        <v>32422.872</v>
      </c>
      <c r="Y28" s="23">
        <f t="shared" si="61"/>
        <v>26683.536</v>
      </c>
      <c r="Z28" s="23">
        <f t="shared" si="61"/>
        <v>30415.98</v>
      </c>
      <c r="AA28" s="23">
        <f t="shared" si="61"/>
        <v>32047.752</v>
      </c>
      <c r="AB28" s="23">
        <f t="shared" si="61"/>
        <v>35505.108</v>
      </c>
      <c r="AC28" s="23">
        <f t="shared" si="61"/>
        <v>31872.696</v>
      </c>
      <c r="AD28" s="23">
        <f t="shared" si="61"/>
        <v>31403.796000000002</v>
      </c>
      <c r="AE28" s="23">
        <f t="shared" si="61"/>
        <v>38743.644</v>
      </c>
      <c r="AF28" s="23">
        <f t="shared" si="61"/>
        <v>31216.236</v>
      </c>
      <c r="AG28" s="23">
        <f t="shared" si="61"/>
        <v>31872.696</v>
      </c>
      <c r="AH28" s="23">
        <f t="shared" si="61"/>
        <v>31034.927999999996</v>
      </c>
      <c r="AI28" s="23">
        <f t="shared" si="61"/>
        <v>14273.315999999999</v>
      </c>
      <c r="AJ28" s="23">
        <f t="shared" si="61"/>
        <v>7133.532</v>
      </c>
      <c r="AK28" s="23">
        <f t="shared" si="61"/>
        <v>36874.295999999995</v>
      </c>
      <c r="AL28" s="23">
        <f t="shared" si="61"/>
        <v>45595.835999999996</v>
      </c>
      <c r="AM28" s="23">
        <f t="shared" si="61"/>
        <v>32147.784000000007</v>
      </c>
      <c r="AN28" s="23">
        <f t="shared" si="61"/>
        <v>31978.98</v>
      </c>
      <c r="AO28" s="23">
        <f t="shared" si="61"/>
        <v>26777.316000000003</v>
      </c>
      <c r="AP28" s="23">
        <f t="shared" si="61"/>
        <v>26839.836000000003</v>
      </c>
      <c r="AQ28" s="23">
        <f t="shared" si="61"/>
        <v>53348.31599999999</v>
      </c>
      <c r="AR28" s="23">
        <f t="shared" si="61"/>
        <v>45502.056</v>
      </c>
      <c r="AS28" s="23">
        <f t="shared" si="61"/>
        <v>34023.384000000005</v>
      </c>
      <c r="AT28" s="23">
        <f t="shared" si="61"/>
        <v>26420.952</v>
      </c>
      <c r="AU28" s="23">
        <f t="shared" si="61"/>
        <v>64076.74800000001</v>
      </c>
      <c r="AV28" s="23">
        <f t="shared" si="61"/>
        <v>14792.232</v>
      </c>
      <c r="AW28" s="9" t="s">
        <v>50</v>
      </c>
      <c r="AX28" s="10">
        <v>23.776762031072376</v>
      </c>
      <c r="AY28" s="12">
        <v>5.21</v>
      </c>
      <c r="AZ28" s="23">
        <f aca="true" t="shared" si="62" ref="AZ28:BP28">$O$28*AZ39*$B$45</f>
        <v>32041.5</v>
      </c>
      <c r="BA28" s="23">
        <f t="shared" si="62"/>
        <v>31791.42</v>
      </c>
      <c r="BB28" s="23">
        <f t="shared" si="62"/>
        <v>32891.772000000004</v>
      </c>
      <c r="BC28" s="23">
        <f t="shared" si="62"/>
        <v>42588.624</v>
      </c>
      <c r="BD28" s="23">
        <f t="shared" si="62"/>
        <v>32172.792</v>
      </c>
      <c r="BE28" s="23">
        <f t="shared" si="62"/>
        <v>31228.739999999998</v>
      </c>
      <c r="BF28" s="23">
        <f t="shared" si="62"/>
        <v>33854.58</v>
      </c>
      <c r="BG28" s="23">
        <f t="shared" si="62"/>
        <v>32316.588</v>
      </c>
      <c r="BH28" s="23">
        <f t="shared" si="62"/>
        <v>31553.844</v>
      </c>
      <c r="BI28" s="23">
        <f t="shared" si="62"/>
        <v>39031.236</v>
      </c>
      <c r="BJ28" s="23">
        <f t="shared" si="62"/>
        <v>29515.692000000003</v>
      </c>
      <c r="BK28" s="23">
        <f t="shared" si="62"/>
        <v>30028.356</v>
      </c>
      <c r="BL28" s="23">
        <f t="shared" si="62"/>
        <v>21875.748</v>
      </c>
      <c r="BM28" s="23">
        <f t="shared" si="62"/>
        <v>19918.872000000003</v>
      </c>
      <c r="BN28" s="23">
        <f t="shared" si="62"/>
        <v>19237.404</v>
      </c>
      <c r="BO28" s="23">
        <f t="shared" si="62"/>
        <v>26946.119999999995</v>
      </c>
      <c r="BP28" s="23">
        <f t="shared" si="62"/>
        <v>14273.315999999999</v>
      </c>
      <c r="BQ28" s="9" t="s">
        <v>50</v>
      </c>
      <c r="BR28" s="22">
        <v>23.776762031072376</v>
      </c>
      <c r="BS28" s="37">
        <v>4.75</v>
      </c>
      <c r="BT28" s="50">
        <f aca="true" t="shared" si="63" ref="BT28:CF28">$CH$28*BT39*$B$45</f>
        <v>21409.2</v>
      </c>
      <c r="BU28" s="49">
        <f t="shared" si="63"/>
        <v>19425.6</v>
      </c>
      <c r="BV28" s="49">
        <f t="shared" si="63"/>
        <v>27707.699999999997</v>
      </c>
      <c r="BW28" s="49">
        <f t="shared" si="63"/>
        <v>19129.2</v>
      </c>
      <c r="BX28" s="49">
        <f t="shared" si="63"/>
        <v>19288.8</v>
      </c>
      <c r="BY28" s="49">
        <f t="shared" si="63"/>
        <v>42111.6</v>
      </c>
      <c r="BZ28" s="49">
        <f t="shared" si="63"/>
        <v>21779.7</v>
      </c>
      <c r="CA28" s="49">
        <f t="shared" si="63"/>
        <v>41598.6</v>
      </c>
      <c r="CB28" s="49">
        <f t="shared" si="63"/>
        <v>28984.5</v>
      </c>
      <c r="CC28" s="49">
        <f t="shared" si="63"/>
        <v>23546.7</v>
      </c>
      <c r="CD28" s="49">
        <f t="shared" si="63"/>
        <v>27354.300000000003</v>
      </c>
      <c r="CE28" s="49">
        <f t="shared" si="63"/>
        <v>18867</v>
      </c>
      <c r="CF28" s="49">
        <f t="shared" si="63"/>
        <v>19556.7</v>
      </c>
      <c r="CG28" s="9" t="s">
        <v>50</v>
      </c>
      <c r="CH28" s="37">
        <v>4.75</v>
      </c>
      <c r="CI28" s="23">
        <f>$CH$28*CI39*$B$45</f>
        <v>48016.8</v>
      </c>
      <c r="CJ28" s="23">
        <f>$CH$28*CJ39*$B$45</f>
        <v>19351.5</v>
      </c>
      <c r="CK28" s="23">
        <f>$CH$28*CK39*$B$45</f>
        <v>31931.4</v>
      </c>
      <c r="CL28" s="9" t="s">
        <v>50</v>
      </c>
      <c r="CM28" s="22">
        <v>23.776762031072376</v>
      </c>
      <c r="CN28" s="12">
        <v>1.56</v>
      </c>
      <c r="CO28" s="23">
        <f>$CN$28*CO39*$B$45</f>
        <v>1808.3519999999999</v>
      </c>
      <c r="CP28" s="9" t="s">
        <v>50</v>
      </c>
      <c r="CQ28" s="22">
        <v>23.776762031072376</v>
      </c>
      <c r="CR28" s="12">
        <v>2.35</v>
      </c>
      <c r="CS28" s="23">
        <f>$CR$28*CS39*$B$45</f>
        <v>33899.22</v>
      </c>
      <c r="CT28" s="23">
        <f>$CR$28*CT39*$B$45</f>
        <v>14562.48</v>
      </c>
      <c r="CU28" s="23">
        <f>$CR$28*CU39*$B$45</f>
        <v>14864.220000000001</v>
      </c>
      <c r="CV28" s="23">
        <f>$CR$28*CV39*$B$45</f>
        <v>11595.84</v>
      </c>
      <c r="CW28" s="23">
        <f>$CR$28*CW39*$B$45</f>
        <v>28662.48</v>
      </c>
      <c r="EW28" s="1"/>
      <c r="EX28" s="1"/>
      <c r="EY28" s="1"/>
      <c r="EZ28" s="1"/>
    </row>
    <row r="29" spans="1:156" ht="12.75">
      <c r="A29" s="70" t="s">
        <v>23</v>
      </c>
      <c r="B29" s="70"/>
      <c r="C29" s="70"/>
      <c r="D29" s="70"/>
      <c r="E29" s="70"/>
      <c r="F29" s="70"/>
      <c r="G29" s="11"/>
      <c r="H29" s="6">
        <f>SUM(H30:H32)</f>
        <v>14.81716559302766</v>
      </c>
      <c r="I29" s="32">
        <f>SUM(I30:I35)</f>
        <v>3.35</v>
      </c>
      <c r="J29" s="21">
        <f>SUM(J30:J35)</f>
        <v>120604.01999999999</v>
      </c>
      <c r="K29" s="21">
        <f>SUM(K30:K35)</f>
        <v>158456.34</v>
      </c>
      <c r="L29" s="21">
        <f>SUM(L30:L35)</f>
        <v>114308.7</v>
      </c>
      <c r="M29" s="11"/>
      <c r="N29" s="6">
        <f>SUM(N30:N32)</f>
        <v>14.81716559302766</v>
      </c>
      <c r="O29" s="32">
        <f aca="true" t="shared" si="64" ref="O29:AV29">SUM(O30:O35)</f>
        <v>3.15</v>
      </c>
      <c r="P29" s="21">
        <f t="shared" si="64"/>
        <v>19062.54</v>
      </c>
      <c r="Q29" s="21">
        <f t="shared" si="64"/>
        <v>18525.780000000002</v>
      </c>
      <c r="R29" s="21">
        <f t="shared" si="64"/>
        <v>19467</v>
      </c>
      <c r="S29" s="21">
        <f t="shared" si="64"/>
        <v>19047.42</v>
      </c>
      <c r="T29" s="21">
        <f t="shared" si="64"/>
        <v>19372.5</v>
      </c>
      <c r="U29" s="21">
        <f t="shared" si="64"/>
        <v>19406.519999999997</v>
      </c>
      <c r="V29" s="21">
        <f t="shared" si="64"/>
        <v>15584.94</v>
      </c>
      <c r="W29" s="21">
        <f t="shared" si="64"/>
        <v>19417.86</v>
      </c>
      <c r="X29" s="21">
        <f t="shared" si="64"/>
        <v>19603.08</v>
      </c>
      <c r="Y29" s="21">
        <f t="shared" si="64"/>
        <v>16133.040000000003</v>
      </c>
      <c r="Z29" s="21">
        <f t="shared" si="64"/>
        <v>18389.7</v>
      </c>
      <c r="AA29" s="21">
        <f t="shared" si="64"/>
        <v>19376.28</v>
      </c>
      <c r="AB29" s="21">
        <f t="shared" si="64"/>
        <v>21466.62</v>
      </c>
      <c r="AC29" s="21">
        <f t="shared" si="64"/>
        <v>19270.440000000002</v>
      </c>
      <c r="AD29" s="21">
        <f t="shared" si="64"/>
        <v>18986.940000000002</v>
      </c>
      <c r="AE29" s="21">
        <f aca="true" t="shared" si="65" ref="AE29:AN29">SUM(AE30:AE35)</f>
        <v>23424.660000000003</v>
      </c>
      <c r="AF29" s="21">
        <f t="shared" si="65"/>
        <v>18873.540000000005</v>
      </c>
      <c r="AG29" s="21">
        <f t="shared" si="65"/>
        <v>19270.440000000002</v>
      </c>
      <c r="AH29" s="21">
        <f t="shared" si="65"/>
        <v>18763.92</v>
      </c>
      <c r="AI29" s="21">
        <f t="shared" si="65"/>
        <v>8629.74</v>
      </c>
      <c r="AJ29" s="21">
        <f t="shared" si="65"/>
        <v>4312.98</v>
      </c>
      <c r="AK29" s="21">
        <f t="shared" si="65"/>
        <v>22294.44</v>
      </c>
      <c r="AL29" s="21">
        <f t="shared" si="65"/>
        <v>27567.539999999997</v>
      </c>
      <c r="AM29" s="21">
        <f t="shared" si="65"/>
        <v>19436.760000000002</v>
      </c>
      <c r="AN29" s="21">
        <f t="shared" si="65"/>
        <v>19334.7</v>
      </c>
      <c r="AO29" s="21">
        <f>SUM(AO30:AO35)</f>
        <v>16189.740000000003</v>
      </c>
      <c r="AP29" s="21">
        <f>SUM(AP30:AP35)</f>
        <v>16227.540000000003</v>
      </c>
      <c r="AQ29" s="21">
        <f>SUM(AQ30:AQ35)</f>
        <v>32254.739999999998</v>
      </c>
      <c r="AR29" s="21">
        <f>SUM(AR30:AR35)</f>
        <v>27510.839999999997</v>
      </c>
      <c r="AS29" s="21">
        <f>SUM(AS30:AS35)</f>
        <v>20570.760000000002</v>
      </c>
      <c r="AT29" s="21">
        <f t="shared" si="64"/>
        <v>15974.28</v>
      </c>
      <c r="AU29" s="21">
        <f t="shared" si="64"/>
        <v>38741.22000000001</v>
      </c>
      <c r="AV29" s="21">
        <f t="shared" si="64"/>
        <v>8943.48</v>
      </c>
      <c r="AW29" s="11"/>
      <c r="AX29" s="6">
        <f>SUM(AX30:AX32)</f>
        <v>14.81716559302766</v>
      </c>
      <c r="AY29" s="32">
        <f aca="true" t="shared" si="66" ref="AY29:BP29">SUM(AY30:AY35)</f>
        <v>3.15</v>
      </c>
      <c r="AZ29" s="21">
        <f t="shared" si="66"/>
        <v>19372.5</v>
      </c>
      <c r="BA29" s="21">
        <f t="shared" si="66"/>
        <v>19221.3</v>
      </c>
      <c r="BB29" s="21">
        <f t="shared" si="66"/>
        <v>19886.58</v>
      </c>
      <c r="BC29" s="21">
        <f t="shared" si="66"/>
        <v>25749.360000000004</v>
      </c>
      <c r="BD29" s="21">
        <f t="shared" si="66"/>
        <v>19451.879999999997</v>
      </c>
      <c r="BE29" s="21">
        <f t="shared" si="66"/>
        <v>18881.1</v>
      </c>
      <c r="BF29" s="21">
        <f t="shared" si="66"/>
        <v>20468.7</v>
      </c>
      <c r="BG29" s="21">
        <f t="shared" si="66"/>
        <v>19538.82</v>
      </c>
      <c r="BH29" s="21">
        <f t="shared" si="66"/>
        <v>19077.66</v>
      </c>
      <c r="BI29" s="21">
        <f t="shared" si="66"/>
        <v>23598.539999999994</v>
      </c>
      <c r="BJ29" s="21">
        <f t="shared" si="66"/>
        <v>17845.38</v>
      </c>
      <c r="BK29" s="21">
        <f t="shared" si="66"/>
        <v>18155.34</v>
      </c>
      <c r="BL29" s="21">
        <f t="shared" si="66"/>
        <v>13226.22</v>
      </c>
      <c r="BM29" s="21">
        <f t="shared" si="66"/>
        <v>12043.080000000002</v>
      </c>
      <c r="BN29" s="21">
        <f t="shared" si="66"/>
        <v>11631.060000000001</v>
      </c>
      <c r="BO29" s="21">
        <f t="shared" si="66"/>
        <v>16291.800000000001</v>
      </c>
      <c r="BP29" s="21">
        <f t="shared" si="66"/>
        <v>8629.74</v>
      </c>
      <c r="BQ29" s="11"/>
      <c r="BR29" s="24">
        <f>SUM(BR30:BR32)</f>
        <v>14.81716559302766</v>
      </c>
      <c r="BS29" s="38">
        <f aca="true" t="shared" si="67" ref="BS29:CF29">SUM(BS30:BS35)</f>
        <v>3.15</v>
      </c>
      <c r="BT29" s="51">
        <f t="shared" si="67"/>
        <v>14197.68</v>
      </c>
      <c r="BU29" s="52">
        <f t="shared" si="67"/>
        <v>12882.24</v>
      </c>
      <c r="BV29" s="52">
        <f t="shared" si="67"/>
        <v>18374.58</v>
      </c>
      <c r="BW29" s="52">
        <f t="shared" si="67"/>
        <v>12685.68</v>
      </c>
      <c r="BX29" s="52">
        <f t="shared" si="67"/>
        <v>12791.519999999999</v>
      </c>
      <c r="BY29" s="52">
        <f t="shared" si="67"/>
        <v>27926.64</v>
      </c>
      <c r="BZ29" s="52">
        <f t="shared" si="67"/>
        <v>14443.380000000001</v>
      </c>
      <c r="CA29" s="52">
        <f t="shared" si="67"/>
        <v>27586.44</v>
      </c>
      <c r="CB29" s="52">
        <f t="shared" si="67"/>
        <v>19221.3</v>
      </c>
      <c r="CC29" s="52">
        <f t="shared" si="67"/>
        <v>15615.18</v>
      </c>
      <c r="CD29" s="52">
        <f>SUM(CD30:CD35)</f>
        <v>18140.219999999998</v>
      </c>
      <c r="CE29" s="52">
        <f t="shared" si="67"/>
        <v>12511.8</v>
      </c>
      <c r="CF29" s="52">
        <f t="shared" si="67"/>
        <v>12969.18</v>
      </c>
      <c r="CG29" s="11"/>
      <c r="CH29" s="38">
        <f>SUM(CH30:CH35)</f>
        <v>3.15</v>
      </c>
      <c r="CI29" s="24">
        <f>SUM(CI30:CI35)</f>
        <v>31842.72</v>
      </c>
      <c r="CJ29" s="21">
        <f>SUM(CJ30:CJ35)</f>
        <v>12833.1</v>
      </c>
      <c r="CK29" s="21">
        <f>SUM(CK30:CK35)</f>
        <v>21175.56</v>
      </c>
      <c r="CL29" s="11"/>
      <c r="CM29" s="24">
        <f>SUM(CM30:CM32)</f>
        <v>14.81716559302766</v>
      </c>
      <c r="CN29" s="32">
        <f>SUM(CN30:CN35)</f>
        <v>3.44</v>
      </c>
      <c r="CO29" s="21">
        <f>SUM(CO30:CO35)</f>
        <v>3987.6479999999997</v>
      </c>
      <c r="CP29" s="11"/>
      <c r="CQ29" s="24">
        <f>SUM(CQ30:CQ32)</f>
        <v>14.81716559302766</v>
      </c>
      <c r="CR29" s="32">
        <f aca="true" t="shared" si="68" ref="CR29:CW29">SUM(CR30:CR35)</f>
        <v>1.47</v>
      </c>
      <c r="CS29" s="21">
        <f t="shared" si="68"/>
        <v>21205.043999999998</v>
      </c>
      <c r="CT29" s="21">
        <f t="shared" si="68"/>
        <v>9109.296</v>
      </c>
      <c r="CU29" s="21">
        <f t="shared" si="68"/>
        <v>9298.044</v>
      </c>
      <c r="CV29" s="21">
        <f t="shared" si="68"/>
        <v>7253.567999999999</v>
      </c>
      <c r="CW29" s="21">
        <f t="shared" si="68"/>
        <v>17929.296</v>
      </c>
      <c r="EW29" s="1"/>
      <c r="EX29" s="1"/>
      <c r="EY29" s="1"/>
      <c r="EZ29" s="1"/>
    </row>
    <row r="30" spans="1:156" ht="105.75" customHeight="1">
      <c r="A30" s="82" t="s">
        <v>37</v>
      </c>
      <c r="B30" s="82"/>
      <c r="C30" s="82"/>
      <c r="D30" s="82"/>
      <c r="E30" s="82"/>
      <c r="F30" s="82"/>
      <c r="G30" s="13" t="s">
        <v>137</v>
      </c>
      <c r="H30" s="14">
        <v>11.753978779840848</v>
      </c>
      <c r="I30" s="12">
        <v>0.45</v>
      </c>
      <c r="J30" s="26">
        <f>$I$30*J39*$B$45</f>
        <v>16200.54</v>
      </c>
      <c r="K30" s="26">
        <f>$I$30*K39*$B$45</f>
        <v>21285.18</v>
      </c>
      <c r="L30" s="26">
        <f>$I$30*L39*$B$45</f>
        <v>15354.900000000001</v>
      </c>
      <c r="M30" s="13" t="s">
        <v>137</v>
      </c>
      <c r="N30" s="14">
        <v>11.753978779840848</v>
      </c>
      <c r="O30" s="12">
        <v>1.36</v>
      </c>
      <c r="P30" s="26">
        <f aca="true" t="shared" si="69" ref="P30:AV30">$O$30*P39*$B$45</f>
        <v>8230.176000000001</v>
      </c>
      <c r="Q30" s="26">
        <f t="shared" si="69"/>
        <v>7998.432000000001</v>
      </c>
      <c r="R30" s="26">
        <f t="shared" si="69"/>
        <v>8404.800000000001</v>
      </c>
      <c r="S30" s="26">
        <f t="shared" si="69"/>
        <v>8223.648</v>
      </c>
      <c r="T30" s="26">
        <f t="shared" si="69"/>
        <v>8364</v>
      </c>
      <c r="U30" s="26">
        <f t="shared" si="69"/>
        <v>8378.688</v>
      </c>
      <c r="V30" s="26">
        <f t="shared" si="69"/>
        <v>6728.736000000001</v>
      </c>
      <c r="W30" s="26">
        <f t="shared" si="69"/>
        <v>8383.584</v>
      </c>
      <c r="X30" s="26">
        <f t="shared" si="69"/>
        <v>8463.552</v>
      </c>
      <c r="Y30" s="26">
        <f t="shared" si="69"/>
        <v>6965.376000000001</v>
      </c>
      <c r="Z30" s="26">
        <f t="shared" si="69"/>
        <v>7939.680000000001</v>
      </c>
      <c r="AA30" s="26">
        <f t="shared" si="69"/>
        <v>8365.632000000001</v>
      </c>
      <c r="AB30" s="26">
        <f t="shared" si="69"/>
        <v>9268.128</v>
      </c>
      <c r="AC30" s="26">
        <f t="shared" si="69"/>
        <v>8319.936000000002</v>
      </c>
      <c r="AD30" s="26">
        <f t="shared" si="69"/>
        <v>8197.536</v>
      </c>
      <c r="AE30" s="26">
        <f t="shared" si="69"/>
        <v>10113.504</v>
      </c>
      <c r="AF30" s="26">
        <f t="shared" si="69"/>
        <v>8148.576000000001</v>
      </c>
      <c r="AG30" s="26">
        <f t="shared" si="69"/>
        <v>8319.936000000002</v>
      </c>
      <c r="AH30" s="26">
        <f t="shared" si="69"/>
        <v>8101.2480000000005</v>
      </c>
      <c r="AI30" s="26">
        <f t="shared" si="69"/>
        <v>3725.8560000000007</v>
      </c>
      <c r="AJ30" s="26">
        <f t="shared" si="69"/>
        <v>1862.112</v>
      </c>
      <c r="AK30" s="26">
        <f t="shared" si="69"/>
        <v>9625.536</v>
      </c>
      <c r="AL30" s="26">
        <f t="shared" si="69"/>
        <v>11902.176</v>
      </c>
      <c r="AM30" s="26">
        <f t="shared" si="69"/>
        <v>8391.744000000002</v>
      </c>
      <c r="AN30" s="26">
        <f t="shared" si="69"/>
        <v>8347.68</v>
      </c>
      <c r="AO30" s="26">
        <f t="shared" si="69"/>
        <v>6989.856000000001</v>
      </c>
      <c r="AP30" s="26">
        <f t="shared" si="69"/>
        <v>7006.176000000001</v>
      </c>
      <c r="AQ30" s="26">
        <f t="shared" si="69"/>
        <v>13925.856</v>
      </c>
      <c r="AR30" s="26">
        <f t="shared" si="69"/>
        <v>11877.696</v>
      </c>
      <c r="AS30" s="26">
        <f t="shared" si="69"/>
        <v>8881.344000000001</v>
      </c>
      <c r="AT30" s="26">
        <f t="shared" si="69"/>
        <v>6896.832000000001</v>
      </c>
      <c r="AU30" s="26">
        <f t="shared" si="69"/>
        <v>16726.368000000002</v>
      </c>
      <c r="AV30" s="26">
        <f t="shared" si="69"/>
        <v>3861.312</v>
      </c>
      <c r="AW30" s="13" t="s">
        <v>137</v>
      </c>
      <c r="AX30" s="14">
        <v>11.753978779840848</v>
      </c>
      <c r="AY30" s="12">
        <v>1.36</v>
      </c>
      <c r="AZ30" s="26">
        <f aca="true" t="shared" si="70" ref="AZ30:BP30">$O$30*AZ39*$B$45</f>
        <v>8364</v>
      </c>
      <c r="BA30" s="26">
        <f t="shared" si="70"/>
        <v>8298.720000000001</v>
      </c>
      <c r="BB30" s="26">
        <f t="shared" si="70"/>
        <v>8585.952000000001</v>
      </c>
      <c r="BC30" s="26">
        <f t="shared" si="70"/>
        <v>11117.184000000001</v>
      </c>
      <c r="BD30" s="26">
        <f t="shared" si="70"/>
        <v>8398.272</v>
      </c>
      <c r="BE30" s="26">
        <f t="shared" si="70"/>
        <v>8151.84</v>
      </c>
      <c r="BF30" s="26">
        <f t="shared" si="70"/>
        <v>8837.28</v>
      </c>
      <c r="BG30" s="26">
        <f t="shared" si="70"/>
        <v>8435.808</v>
      </c>
      <c r="BH30" s="26">
        <f t="shared" si="70"/>
        <v>8236.704000000002</v>
      </c>
      <c r="BI30" s="26">
        <f t="shared" si="70"/>
        <v>10188.576000000001</v>
      </c>
      <c r="BJ30" s="26">
        <f t="shared" si="70"/>
        <v>7704.6720000000005</v>
      </c>
      <c r="BK30" s="26">
        <f t="shared" si="70"/>
        <v>7838.496000000001</v>
      </c>
      <c r="BL30" s="26">
        <f t="shared" si="70"/>
        <v>5710.3679999999995</v>
      </c>
      <c r="BM30" s="26">
        <f t="shared" si="70"/>
        <v>5199.552000000001</v>
      </c>
      <c r="BN30" s="26">
        <f t="shared" si="70"/>
        <v>5021.664000000001</v>
      </c>
      <c r="BO30" s="26">
        <f t="shared" si="70"/>
        <v>7033.920000000001</v>
      </c>
      <c r="BP30" s="26">
        <f t="shared" si="70"/>
        <v>3725.8560000000007</v>
      </c>
      <c r="BQ30" s="13" t="s">
        <v>137</v>
      </c>
      <c r="BR30" s="25">
        <v>11.753978779840848</v>
      </c>
      <c r="BS30" s="37">
        <v>1.36</v>
      </c>
      <c r="BT30" s="53">
        <f aca="true" t="shared" si="71" ref="BT30:CF30">$CH$30*BT39*$B$45</f>
        <v>6129.792000000001</v>
      </c>
      <c r="BU30" s="54">
        <f t="shared" si="71"/>
        <v>5561.856000000001</v>
      </c>
      <c r="BV30" s="54">
        <f t="shared" si="71"/>
        <v>7933.152000000002</v>
      </c>
      <c r="BW30" s="54">
        <f t="shared" si="71"/>
        <v>5476.992</v>
      </c>
      <c r="BX30" s="54">
        <f t="shared" si="71"/>
        <v>5522.688</v>
      </c>
      <c r="BY30" s="54">
        <f t="shared" si="71"/>
        <v>12057.216</v>
      </c>
      <c r="BZ30" s="54">
        <f t="shared" si="71"/>
        <v>6235.872000000001</v>
      </c>
      <c r="CA30" s="54">
        <f t="shared" si="71"/>
        <v>11910.336</v>
      </c>
      <c r="CB30" s="54">
        <f t="shared" si="71"/>
        <v>8298.720000000001</v>
      </c>
      <c r="CC30" s="54">
        <f t="shared" si="71"/>
        <v>6741.792</v>
      </c>
      <c r="CD30" s="54">
        <f t="shared" si="71"/>
        <v>7831.968</v>
      </c>
      <c r="CE30" s="54">
        <f t="shared" si="71"/>
        <v>5401.92</v>
      </c>
      <c r="CF30" s="54">
        <f t="shared" si="71"/>
        <v>5599.392000000001</v>
      </c>
      <c r="CG30" s="13" t="s">
        <v>137</v>
      </c>
      <c r="CH30" s="37">
        <v>1.36</v>
      </c>
      <c r="CI30" s="26">
        <f>$CH$30*CI39*$B$45</f>
        <v>13747.968</v>
      </c>
      <c r="CJ30" s="26">
        <f>$CH$30*CJ39*$B$45</f>
        <v>5540.64</v>
      </c>
      <c r="CK30" s="26">
        <f>$CH$30*CK39*$B$45</f>
        <v>9142.464</v>
      </c>
      <c r="CL30" s="13" t="s">
        <v>137</v>
      </c>
      <c r="CM30" s="25">
        <v>11.753978779840848</v>
      </c>
      <c r="CN30" s="12">
        <v>1.76</v>
      </c>
      <c r="CO30" s="26">
        <f>$CN$30*CO39*$B$45</f>
        <v>2040.192</v>
      </c>
      <c r="CP30" s="13" t="s">
        <v>137</v>
      </c>
      <c r="CQ30" s="25">
        <v>11.753978779840848</v>
      </c>
      <c r="CR30" s="12">
        <v>0</v>
      </c>
      <c r="CS30" s="26">
        <f>$CR$30*CS39*$B$45</f>
        <v>0</v>
      </c>
      <c r="CT30" s="26">
        <f>$CR$30*CT39*$B$45</f>
        <v>0</v>
      </c>
      <c r="CU30" s="26">
        <f>$CR$30*CU39*$B$45</f>
        <v>0</v>
      </c>
      <c r="CV30" s="26">
        <f>$CR$30*CV39*$B$45</f>
        <v>0</v>
      </c>
      <c r="CW30" s="26">
        <f>$CR$30*CW39*$B$45</f>
        <v>0</v>
      </c>
      <c r="EW30" s="1"/>
      <c r="EX30" s="1"/>
      <c r="EY30" s="1"/>
      <c r="EZ30" s="1"/>
    </row>
    <row r="31" spans="1:156" ht="54.75" customHeight="1">
      <c r="A31" s="76" t="s">
        <v>38</v>
      </c>
      <c r="B31" s="76"/>
      <c r="C31" s="76"/>
      <c r="D31" s="76"/>
      <c r="E31" s="76"/>
      <c r="F31" s="76"/>
      <c r="G31" s="13" t="s">
        <v>24</v>
      </c>
      <c r="H31" s="14">
        <v>2.2252747252747254</v>
      </c>
      <c r="I31" s="12">
        <v>2.27</v>
      </c>
      <c r="J31" s="26">
        <f>$I$31*J39*$B$45</f>
        <v>81722.724</v>
      </c>
      <c r="K31" s="26">
        <f>$I$31*K39*$B$45</f>
        <v>107371.908</v>
      </c>
      <c r="L31" s="26">
        <f>$I$31*L39*$B$45</f>
        <v>77456.94</v>
      </c>
      <c r="M31" s="13" t="s">
        <v>24</v>
      </c>
      <c r="N31" s="14">
        <v>2.2252747252747254</v>
      </c>
      <c r="O31" s="12">
        <v>0.89</v>
      </c>
      <c r="P31" s="26">
        <f aca="true" t="shared" si="72" ref="P31:AV31">$O$31*P39*$B$45</f>
        <v>5385.924</v>
      </c>
      <c r="Q31" s="26">
        <f t="shared" si="72"/>
        <v>5234.268</v>
      </c>
      <c r="R31" s="26">
        <f t="shared" si="72"/>
        <v>5500.200000000001</v>
      </c>
      <c r="S31" s="26">
        <f t="shared" si="72"/>
        <v>5381.652</v>
      </c>
      <c r="T31" s="26">
        <f t="shared" si="72"/>
        <v>5473.5</v>
      </c>
      <c r="U31" s="26">
        <f t="shared" si="72"/>
        <v>5483.112</v>
      </c>
      <c r="V31" s="26">
        <f t="shared" si="72"/>
        <v>4403.364</v>
      </c>
      <c r="W31" s="26">
        <f t="shared" si="72"/>
        <v>5486.316000000001</v>
      </c>
      <c r="X31" s="26">
        <f t="shared" si="72"/>
        <v>5538.648</v>
      </c>
      <c r="Y31" s="26">
        <f t="shared" si="72"/>
        <v>4558.224</v>
      </c>
      <c r="Z31" s="26">
        <f t="shared" si="72"/>
        <v>5195.82</v>
      </c>
      <c r="AA31" s="26">
        <f t="shared" si="72"/>
        <v>5474.568000000001</v>
      </c>
      <c r="AB31" s="26">
        <f t="shared" si="72"/>
        <v>6065.172</v>
      </c>
      <c r="AC31" s="26">
        <f t="shared" si="72"/>
        <v>5444.664000000001</v>
      </c>
      <c r="AD31" s="26">
        <f t="shared" si="72"/>
        <v>5364.564</v>
      </c>
      <c r="AE31" s="26">
        <f t="shared" si="72"/>
        <v>6618.396000000001</v>
      </c>
      <c r="AF31" s="26">
        <f t="shared" si="72"/>
        <v>5332.524</v>
      </c>
      <c r="AG31" s="26">
        <f t="shared" si="72"/>
        <v>5444.664000000001</v>
      </c>
      <c r="AH31" s="26">
        <f t="shared" si="72"/>
        <v>5301.552</v>
      </c>
      <c r="AI31" s="26">
        <f t="shared" si="72"/>
        <v>2438.244</v>
      </c>
      <c r="AJ31" s="26">
        <f t="shared" si="72"/>
        <v>1218.588</v>
      </c>
      <c r="AK31" s="26">
        <f t="shared" si="72"/>
        <v>6299.0639999999985</v>
      </c>
      <c r="AL31" s="26">
        <f t="shared" si="72"/>
        <v>7788.924</v>
      </c>
      <c r="AM31" s="26">
        <f t="shared" si="72"/>
        <v>5491.656000000001</v>
      </c>
      <c r="AN31" s="26">
        <f t="shared" si="72"/>
        <v>5462.82</v>
      </c>
      <c r="AO31" s="26">
        <f t="shared" si="72"/>
        <v>4574.244000000001</v>
      </c>
      <c r="AP31" s="26">
        <f t="shared" si="72"/>
        <v>4584.924</v>
      </c>
      <c r="AQ31" s="26">
        <f t="shared" si="72"/>
        <v>9113.244</v>
      </c>
      <c r="AR31" s="26">
        <f t="shared" si="72"/>
        <v>7772.9039999999995</v>
      </c>
      <c r="AS31" s="26">
        <f t="shared" si="72"/>
        <v>5812.0560000000005</v>
      </c>
      <c r="AT31" s="26">
        <f t="shared" si="72"/>
        <v>4513.368</v>
      </c>
      <c r="AU31" s="26">
        <f t="shared" si="72"/>
        <v>10945.932</v>
      </c>
      <c r="AV31" s="26">
        <f t="shared" si="72"/>
        <v>2526.888</v>
      </c>
      <c r="AW31" s="13" t="s">
        <v>24</v>
      </c>
      <c r="AX31" s="14">
        <v>2.2252747252747254</v>
      </c>
      <c r="AY31" s="12">
        <v>0.89</v>
      </c>
      <c r="AZ31" s="26">
        <f aca="true" t="shared" si="73" ref="AZ31:BP31">$O$31*AZ39*$B$45</f>
        <v>5473.5</v>
      </c>
      <c r="BA31" s="26">
        <f t="shared" si="73"/>
        <v>5430.78</v>
      </c>
      <c r="BB31" s="26">
        <f t="shared" si="73"/>
        <v>5618.7480000000005</v>
      </c>
      <c r="BC31" s="26">
        <f t="shared" si="73"/>
        <v>7275.216</v>
      </c>
      <c r="BD31" s="26">
        <f t="shared" si="73"/>
        <v>5495.928</v>
      </c>
      <c r="BE31" s="26">
        <f t="shared" si="73"/>
        <v>5334.66</v>
      </c>
      <c r="BF31" s="26">
        <f t="shared" si="73"/>
        <v>5783.22</v>
      </c>
      <c r="BG31" s="26">
        <f t="shared" si="73"/>
        <v>5520.492</v>
      </c>
      <c r="BH31" s="26">
        <f t="shared" si="73"/>
        <v>5390.196</v>
      </c>
      <c r="BI31" s="26">
        <f t="shared" si="73"/>
        <v>6667.523999999999</v>
      </c>
      <c r="BJ31" s="26">
        <f t="shared" si="73"/>
        <v>5042.028</v>
      </c>
      <c r="BK31" s="26">
        <f t="shared" si="73"/>
        <v>5129.604</v>
      </c>
      <c r="BL31" s="26">
        <f t="shared" si="73"/>
        <v>3736.932</v>
      </c>
      <c r="BM31" s="26">
        <f t="shared" si="73"/>
        <v>3402.648</v>
      </c>
      <c r="BN31" s="26">
        <f t="shared" si="73"/>
        <v>3286.236</v>
      </c>
      <c r="BO31" s="26">
        <f t="shared" si="73"/>
        <v>4603.08</v>
      </c>
      <c r="BP31" s="26">
        <f t="shared" si="73"/>
        <v>2438.244</v>
      </c>
      <c r="BQ31" s="13" t="s">
        <v>24</v>
      </c>
      <c r="BR31" s="25">
        <v>2.2252747252747254</v>
      </c>
      <c r="BS31" s="37">
        <v>0.89</v>
      </c>
      <c r="BT31" s="53">
        <f aca="true" t="shared" si="74" ref="BT31:CF31">$CH$31*BT39*$B$45</f>
        <v>4011.4080000000004</v>
      </c>
      <c r="BU31" s="54">
        <f t="shared" si="74"/>
        <v>3639.744</v>
      </c>
      <c r="BV31" s="54">
        <f t="shared" si="74"/>
        <v>5191.548000000001</v>
      </c>
      <c r="BW31" s="54">
        <f t="shared" si="74"/>
        <v>3584.2080000000005</v>
      </c>
      <c r="BX31" s="54">
        <f t="shared" si="74"/>
        <v>3614.112</v>
      </c>
      <c r="BY31" s="54">
        <f t="shared" si="74"/>
        <v>7890.383999999999</v>
      </c>
      <c r="BZ31" s="54">
        <f t="shared" si="74"/>
        <v>4080.8280000000004</v>
      </c>
      <c r="CA31" s="54">
        <f t="shared" si="74"/>
        <v>7794.263999999999</v>
      </c>
      <c r="CB31" s="54">
        <f t="shared" si="74"/>
        <v>5430.78</v>
      </c>
      <c r="CC31" s="54">
        <f t="shared" si="74"/>
        <v>4411.908</v>
      </c>
      <c r="CD31" s="54">
        <f t="shared" si="74"/>
        <v>5125.332</v>
      </c>
      <c r="CE31" s="54">
        <f t="shared" si="74"/>
        <v>3535.0800000000004</v>
      </c>
      <c r="CF31" s="54">
        <f t="shared" si="74"/>
        <v>3664.3080000000004</v>
      </c>
      <c r="CG31" s="13" t="s">
        <v>24</v>
      </c>
      <c r="CH31" s="37">
        <v>0.89</v>
      </c>
      <c r="CI31" s="26">
        <f>$CH$31*CI39*$B$45</f>
        <v>8996.832</v>
      </c>
      <c r="CJ31" s="26">
        <f>$CH$31*CJ39*$B$45</f>
        <v>3625.8600000000006</v>
      </c>
      <c r="CK31" s="26">
        <f>$CH$31*CK39*$B$45</f>
        <v>5982.936000000001</v>
      </c>
      <c r="CL31" s="13" t="s">
        <v>24</v>
      </c>
      <c r="CM31" s="25">
        <v>2.2252747252747254</v>
      </c>
      <c r="CN31" s="12">
        <v>0.72</v>
      </c>
      <c r="CO31" s="26">
        <f>$CN$31*CO39*$B$45</f>
        <v>834.6239999999999</v>
      </c>
      <c r="CP31" s="13" t="s">
        <v>24</v>
      </c>
      <c r="CQ31" s="25">
        <v>2.2252747252747254</v>
      </c>
      <c r="CR31" s="12">
        <v>0.68</v>
      </c>
      <c r="CS31" s="26">
        <f>$CR$31*CS39*$B$45</f>
        <v>9809.136</v>
      </c>
      <c r="CT31" s="26">
        <f>$CR$31*CT39*$B$45</f>
        <v>4213.824</v>
      </c>
      <c r="CU31" s="26">
        <f>$CR$31*CU39*$B$45</f>
        <v>4301.136</v>
      </c>
      <c r="CV31" s="26">
        <f>$CR$31*CV39*$B$45</f>
        <v>3355.392</v>
      </c>
      <c r="CW31" s="26">
        <f>$CR$31*CW39*$B$45</f>
        <v>8293.824</v>
      </c>
      <c r="EW31" s="1"/>
      <c r="EX31" s="1"/>
      <c r="EY31" s="1"/>
      <c r="EZ31" s="1"/>
    </row>
    <row r="32" spans="1:156" ht="12.75">
      <c r="A32" s="76" t="s">
        <v>39</v>
      </c>
      <c r="B32" s="76"/>
      <c r="C32" s="76"/>
      <c r="D32" s="76"/>
      <c r="E32" s="76"/>
      <c r="F32" s="76"/>
      <c r="G32" s="9" t="s">
        <v>51</v>
      </c>
      <c r="H32" s="10">
        <v>0.8379120879120879</v>
      </c>
      <c r="I32" s="12">
        <v>0.29</v>
      </c>
      <c r="J32" s="26">
        <f>$I$32*J39*$B$45</f>
        <v>10440.347999999998</v>
      </c>
      <c r="K32" s="26">
        <f>$I$32*K39*$B$45</f>
        <v>13717.115999999998</v>
      </c>
      <c r="L32" s="26">
        <f>$I$32*L39*$B$45</f>
        <v>9895.38</v>
      </c>
      <c r="M32" s="9" t="s">
        <v>51</v>
      </c>
      <c r="N32" s="10">
        <v>0.8379120879120879</v>
      </c>
      <c r="O32" s="12">
        <v>0.58</v>
      </c>
      <c r="P32" s="26">
        <f aca="true" t="shared" si="75" ref="P32:AV32">$O$32*P39*$B$45</f>
        <v>3509.928</v>
      </c>
      <c r="Q32" s="26">
        <f t="shared" si="75"/>
        <v>3411.0959999999995</v>
      </c>
      <c r="R32" s="26">
        <f t="shared" si="75"/>
        <v>3584.3999999999996</v>
      </c>
      <c r="S32" s="26">
        <f t="shared" si="75"/>
        <v>3507.1439999999993</v>
      </c>
      <c r="T32" s="26">
        <f t="shared" si="75"/>
        <v>3567</v>
      </c>
      <c r="U32" s="26">
        <f t="shared" si="75"/>
        <v>3573.264</v>
      </c>
      <c r="V32" s="26">
        <f t="shared" si="75"/>
        <v>2869.6079999999997</v>
      </c>
      <c r="W32" s="26">
        <f t="shared" si="75"/>
        <v>3575.3520000000003</v>
      </c>
      <c r="X32" s="26">
        <f t="shared" si="75"/>
        <v>3609.456</v>
      </c>
      <c r="Y32" s="26">
        <f t="shared" si="75"/>
        <v>2970.528</v>
      </c>
      <c r="Z32" s="26">
        <f t="shared" si="75"/>
        <v>3386.0399999999995</v>
      </c>
      <c r="AA32" s="26">
        <f t="shared" si="75"/>
        <v>3567.696</v>
      </c>
      <c r="AB32" s="26">
        <f t="shared" si="75"/>
        <v>3952.5839999999994</v>
      </c>
      <c r="AC32" s="26">
        <f t="shared" si="75"/>
        <v>3548.2079999999996</v>
      </c>
      <c r="AD32" s="26">
        <f t="shared" si="75"/>
        <v>3496.008</v>
      </c>
      <c r="AE32" s="26">
        <f t="shared" si="75"/>
        <v>4313.112</v>
      </c>
      <c r="AF32" s="26">
        <f t="shared" si="75"/>
        <v>3475.1279999999997</v>
      </c>
      <c r="AG32" s="26">
        <f t="shared" si="75"/>
        <v>3548.2079999999996</v>
      </c>
      <c r="AH32" s="26">
        <f t="shared" si="75"/>
        <v>3454.9439999999995</v>
      </c>
      <c r="AI32" s="26">
        <f t="shared" si="75"/>
        <v>1588.9679999999998</v>
      </c>
      <c r="AJ32" s="26">
        <f t="shared" si="75"/>
        <v>794.136</v>
      </c>
      <c r="AK32" s="26">
        <f t="shared" si="75"/>
        <v>4105.008</v>
      </c>
      <c r="AL32" s="26">
        <f t="shared" si="75"/>
        <v>5075.928</v>
      </c>
      <c r="AM32" s="26">
        <f t="shared" si="75"/>
        <v>3578.832</v>
      </c>
      <c r="AN32" s="26">
        <f t="shared" si="75"/>
        <v>3560.0399999999995</v>
      </c>
      <c r="AO32" s="26">
        <f t="shared" si="75"/>
        <v>2980.968</v>
      </c>
      <c r="AP32" s="26">
        <f t="shared" si="75"/>
        <v>2987.928</v>
      </c>
      <c r="AQ32" s="26">
        <f t="shared" si="75"/>
        <v>5938.967999999999</v>
      </c>
      <c r="AR32" s="26">
        <f t="shared" si="75"/>
        <v>5065.487999999999</v>
      </c>
      <c r="AS32" s="26">
        <f t="shared" si="75"/>
        <v>3787.6320000000005</v>
      </c>
      <c r="AT32" s="26">
        <f t="shared" si="75"/>
        <v>2941.2960000000003</v>
      </c>
      <c r="AU32" s="26">
        <f t="shared" si="75"/>
        <v>7133.304</v>
      </c>
      <c r="AV32" s="26">
        <f t="shared" si="75"/>
        <v>1646.7359999999999</v>
      </c>
      <c r="AW32" s="9" t="s">
        <v>51</v>
      </c>
      <c r="AX32" s="10">
        <v>0.8379120879120879</v>
      </c>
      <c r="AY32" s="12">
        <v>0.58</v>
      </c>
      <c r="AZ32" s="26">
        <f aca="true" t="shared" si="76" ref="AZ32:BP32">$O$32*AZ39*$B$45</f>
        <v>3567</v>
      </c>
      <c r="BA32" s="26">
        <f t="shared" si="76"/>
        <v>3539.16</v>
      </c>
      <c r="BB32" s="26">
        <f t="shared" si="76"/>
        <v>3661.656</v>
      </c>
      <c r="BC32" s="26">
        <f t="shared" si="76"/>
        <v>4741.152</v>
      </c>
      <c r="BD32" s="26">
        <f t="shared" si="76"/>
        <v>3581.616</v>
      </c>
      <c r="BE32" s="26">
        <f t="shared" si="76"/>
        <v>3476.5199999999995</v>
      </c>
      <c r="BF32" s="26">
        <f t="shared" si="76"/>
        <v>3768.84</v>
      </c>
      <c r="BG32" s="26">
        <f t="shared" si="76"/>
        <v>3597.624</v>
      </c>
      <c r="BH32" s="26">
        <f t="shared" si="76"/>
        <v>3512.712</v>
      </c>
      <c r="BI32" s="26">
        <f t="shared" si="76"/>
        <v>4345.127999999999</v>
      </c>
      <c r="BJ32" s="26">
        <f t="shared" si="76"/>
        <v>3285.816</v>
      </c>
      <c r="BK32" s="26">
        <f t="shared" si="76"/>
        <v>3342.888</v>
      </c>
      <c r="BL32" s="26">
        <f t="shared" si="76"/>
        <v>2435.3039999999996</v>
      </c>
      <c r="BM32" s="26">
        <f t="shared" si="76"/>
        <v>2217.456</v>
      </c>
      <c r="BN32" s="26">
        <f t="shared" si="76"/>
        <v>2141.5919999999996</v>
      </c>
      <c r="BO32" s="26">
        <f t="shared" si="76"/>
        <v>2999.7599999999998</v>
      </c>
      <c r="BP32" s="26">
        <f t="shared" si="76"/>
        <v>1588.9679999999998</v>
      </c>
      <c r="BQ32" s="9" t="s">
        <v>51</v>
      </c>
      <c r="BR32" s="22">
        <v>0.8379120879120879</v>
      </c>
      <c r="BS32" s="37">
        <v>0.58</v>
      </c>
      <c r="BT32" s="50">
        <f aca="true" t="shared" si="77" ref="BT32:CF32">$CH$32*BT39*$B$45</f>
        <v>2614.176</v>
      </c>
      <c r="BU32" s="49">
        <f t="shared" si="77"/>
        <v>2371.968</v>
      </c>
      <c r="BV32" s="49">
        <f t="shared" si="77"/>
        <v>3383.256</v>
      </c>
      <c r="BW32" s="49">
        <f t="shared" si="77"/>
        <v>2335.776</v>
      </c>
      <c r="BX32" s="49">
        <f t="shared" si="77"/>
        <v>2355.2639999999997</v>
      </c>
      <c r="BY32" s="49">
        <f t="shared" si="77"/>
        <v>5142.048</v>
      </c>
      <c r="BZ32" s="49">
        <f t="shared" si="77"/>
        <v>2659.416</v>
      </c>
      <c r="CA32" s="49">
        <f t="shared" si="77"/>
        <v>5079.407999999999</v>
      </c>
      <c r="CB32" s="49">
        <f t="shared" si="77"/>
        <v>3539.16</v>
      </c>
      <c r="CC32" s="49">
        <f t="shared" si="77"/>
        <v>2875.176</v>
      </c>
      <c r="CD32" s="49">
        <f t="shared" si="77"/>
        <v>3340.104</v>
      </c>
      <c r="CE32" s="49">
        <f t="shared" si="77"/>
        <v>2303.7599999999998</v>
      </c>
      <c r="CF32" s="49">
        <f t="shared" si="77"/>
        <v>2387.9759999999997</v>
      </c>
      <c r="CG32" s="9" t="s">
        <v>51</v>
      </c>
      <c r="CH32" s="37">
        <v>0.58</v>
      </c>
      <c r="CI32" s="26">
        <f>$CH$32*CI39*$B$45</f>
        <v>5863.103999999999</v>
      </c>
      <c r="CJ32" s="26">
        <f>$CH$32*CJ39*$B$45</f>
        <v>2362.92</v>
      </c>
      <c r="CK32" s="26">
        <f>$CH$32*CK39*$B$45</f>
        <v>3898.992</v>
      </c>
      <c r="CL32" s="9" t="s">
        <v>51</v>
      </c>
      <c r="CM32" s="22">
        <v>0.8379120879120879</v>
      </c>
      <c r="CN32" s="12">
        <v>0.64</v>
      </c>
      <c r="CO32" s="26">
        <f>$CN$32*CO39*$B$45</f>
        <v>741.8879999999999</v>
      </c>
      <c r="CP32" s="9" t="s">
        <v>51</v>
      </c>
      <c r="CQ32" s="22">
        <v>0.8379120879120879</v>
      </c>
      <c r="CR32" s="12">
        <v>0.47</v>
      </c>
      <c r="CS32" s="26">
        <f>$CR$32*CS39*$B$45</f>
        <v>6779.843999999999</v>
      </c>
      <c r="CT32" s="26">
        <f>$CR$32*CT39*$B$45</f>
        <v>2912.4959999999996</v>
      </c>
      <c r="CU32" s="26">
        <f>$CR$32*CU39*$B$45</f>
        <v>2972.844</v>
      </c>
      <c r="CV32" s="26">
        <f>$CR$32*CV39*$B$45</f>
        <v>2319.1679999999997</v>
      </c>
      <c r="CW32" s="26">
        <f>$CR$32*CW39*$B$45</f>
        <v>5732.495999999999</v>
      </c>
      <c r="EW32" s="1"/>
      <c r="EX32" s="1"/>
      <c r="EY32" s="1"/>
      <c r="EZ32" s="1"/>
    </row>
    <row r="33" spans="1:156" ht="12.75">
      <c r="A33" s="76" t="s">
        <v>138</v>
      </c>
      <c r="B33" s="76"/>
      <c r="C33" s="76"/>
      <c r="D33" s="76"/>
      <c r="E33" s="76"/>
      <c r="F33" s="76"/>
      <c r="G33" s="9" t="s">
        <v>50</v>
      </c>
      <c r="H33" s="10">
        <v>0.8379120879120879</v>
      </c>
      <c r="I33" s="12">
        <v>0.34</v>
      </c>
      <c r="J33" s="26">
        <f>$I$33*J39*$B$45</f>
        <v>12240.408</v>
      </c>
      <c r="K33" s="26">
        <f>$I$33*K39*$B$45</f>
        <v>16082.136000000002</v>
      </c>
      <c r="L33" s="26">
        <f>$I$33*L39*$B$45</f>
        <v>11601.480000000001</v>
      </c>
      <c r="M33" s="9" t="s">
        <v>50</v>
      </c>
      <c r="N33" s="10">
        <v>0.8379120879120879</v>
      </c>
      <c r="O33" s="12">
        <v>0.32</v>
      </c>
      <c r="P33" s="26">
        <f aca="true" t="shared" si="78" ref="P33:AV33">$O$33*P39*$B$45</f>
        <v>1936.5120000000002</v>
      </c>
      <c r="Q33" s="26">
        <f t="shared" si="78"/>
        <v>1881.9840000000004</v>
      </c>
      <c r="R33" s="26">
        <f t="shared" si="78"/>
        <v>1977.6000000000001</v>
      </c>
      <c r="S33" s="26">
        <f t="shared" si="78"/>
        <v>1934.9759999999999</v>
      </c>
      <c r="T33" s="26">
        <f t="shared" si="78"/>
        <v>1968</v>
      </c>
      <c r="U33" s="26">
        <f t="shared" si="78"/>
        <v>1971.4559999999997</v>
      </c>
      <c r="V33" s="26">
        <f t="shared" si="78"/>
        <v>1583.232</v>
      </c>
      <c r="W33" s="26">
        <f t="shared" si="78"/>
        <v>1972.6080000000002</v>
      </c>
      <c r="X33" s="26">
        <f t="shared" si="78"/>
        <v>1991.424</v>
      </c>
      <c r="Y33" s="26">
        <f t="shared" si="78"/>
        <v>1638.9119999999998</v>
      </c>
      <c r="Z33" s="26">
        <f t="shared" si="78"/>
        <v>1868.16</v>
      </c>
      <c r="AA33" s="26">
        <f t="shared" si="78"/>
        <v>1968.384</v>
      </c>
      <c r="AB33" s="26">
        <f t="shared" si="78"/>
        <v>2180.736</v>
      </c>
      <c r="AC33" s="26">
        <f t="shared" si="78"/>
        <v>1957.632</v>
      </c>
      <c r="AD33" s="26">
        <f t="shared" si="78"/>
        <v>1928.8320000000003</v>
      </c>
      <c r="AE33" s="26">
        <f t="shared" si="78"/>
        <v>2379.648</v>
      </c>
      <c r="AF33" s="26">
        <f t="shared" si="78"/>
        <v>1917.3120000000001</v>
      </c>
      <c r="AG33" s="26">
        <f t="shared" si="78"/>
        <v>1957.632</v>
      </c>
      <c r="AH33" s="26">
        <f t="shared" si="78"/>
        <v>1906.176</v>
      </c>
      <c r="AI33" s="26">
        <f t="shared" si="78"/>
        <v>876.6720000000001</v>
      </c>
      <c r="AJ33" s="26">
        <f t="shared" si="78"/>
        <v>438.144</v>
      </c>
      <c r="AK33" s="26">
        <f t="shared" si="78"/>
        <v>2264.832</v>
      </c>
      <c r="AL33" s="26">
        <f t="shared" si="78"/>
        <v>2800.5119999999997</v>
      </c>
      <c r="AM33" s="26">
        <f t="shared" si="78"/>
        <v>1974.5280000000002</v>
      </c>
      <c r="AN33" s="26">
        <f t="shared" si="78"/>
        <v>1964.16</v>
      </c>
      <c r="AO33" s="26">
        <f t="shared" si="78"/>
        <v>1644.672</v>
      </c>
      <c r="AP33" s="26">
        <f t="shared" si="78"/>
        <v>1648.5120000000002</v>
      </c>
      <c r="AQ33" s="26">
        <f t="shared" si="78"/>
        <v>3276.6719999999996</v>
      </c>
      <c r="AR33" s="26">
        <f t="shared" si="78"/>
        <v>2794.752</v>
      </c>
      <c r="AS33" s="26">
        <f t="shared" si="78"/>
        <v>2089.728</v>
      </c>
      <c r="AT33" s="26">
        <f t="shared" si="78"/>
        <v>1622.784</v>
      </c>
      <c r="AU33" s="26">
        <f t="shared" si="78"/>
        <v>3935.616</v>
      </c>
      <c r="AV33" s="26">
        <f t="shared" si="78"/>
        <v>908.5440000000001</v>
      </c>
      <c r="AW33" s="9" t="s">
        <v>50</v>
      </c>
      <c r="AX33" s="10">
        <v>0.8379120879120879</v>
      </c>
      <c r="AY33" s="12">
        <v>0.32</v>
      </c>
      <c r="AZ33" s="26">
        <f aca="true" t="shared" si="79" ref="AZ33:BP33">$O$33*AZ39*$B$45</f>
        <v>1968</v>
      </c>
      <c r="BA33" s="26">
        <f t="shared" si="79"/>
        <v>1952.6399999999999</v>
      </c>
      <c r="BB33" s="26">
        <f t="shared" si="79"/>
        <v>2020.2240000000002</v>
      </c>
      <c r="BC33" s="26">
        <f t="shared" si="79"/>
        <v>2615.808</v>
      </c>
      <c r="BD33" s="26">
        <f t="shared" si="79"/>
        <v>1976.0639999999999</v>
      </c>
      <c r="BE33" s="26">
        <f t="shared" si="79"/>
        <v>1918.08</v>
      </c>
      <c r="BF33" s="26">
        <f t="shared" si="79"/>
        <v>2079.36</v>
      </c>
      <c r="BG33" s="26">
        <f t="shared" si="79"/>
        <v>1984.8959999999997</v>
      </c>
      <c r="BH33" s="26">
        <f t="shared" si="79"/>
        <v>1938.0479999999998</v>
      </c>
      <c r="BI33" s="26">
        <f t="shared" si="79"/>
        <v>2397.312</v>
      </c>
      <c r="BJ33" s="26">
        <f t="shared" si="79"/>
        <v>1812.864</v>
      </c>
      <c r="BK33" s="26">
        <f t="shared" si="79"/>
        <v>1844.3519999999999</v>
      </c>
      <c r="BL33" s="26">
        <f t="shared" si="79"/>
        <v>1343.616</v>
      </c>
      <c r="BM33" s="26">
        <f t="shared" si="79"/>
        <v>1223.4240000000002</v>
      </c>
      <c r="BN33" s="26">
        <f t="shared" si="79"/>
        <v>1181.568</v>
      </c>
      <c r="BO33" s="26">
        <f t="shared" si="79"/>
        <v>1655.0400000000002</v>
      </c>
      <c r="BP33" s="26">
        <f t="shared" si="79"/>
        <v>876.6720000000001</v>
      </c>
      <c r="BQ33" s="9" t="s">
        <v>50</v>
      </c>
      <c r="BR33" s="22">
        <v>0.8379120879120879</v>
      </c>
      <c r="BS33" s="37">
        <v>0.32</v>
      </c>
      <c r="BT33" s="50">
        <f aca="true" t="shared" si="80" ref="BT33:CF33">$CH$33*BT39*$B$45</f>
        <v>1442.304</v>
      </c>
      <c r="BU33" s="49">
        <f t="shared" si="80"/>
        <v>1308.672</v>
      </c>
      <c r="BV33" s="49">
        <f t="shared" si="80"/>
        <v>1866.6240000000003</v>
      </c>
      <c r="BW33" s="49">
        <f t="shared" si="80"/>
        <v>1288.7040000000002</v>
      </c>
      <c r="BX33" s="49">
        <f t="shared" si="80"/>
        <v>1299.456</v>
      </c>
      <c r="BY33" s="49">
        <f t="shared" si="80"/>
        <v>2836.992</v>
      </c>
      <c r="BZ33" s="49">
        <f t="shared" si="80"/>
        <v>1467.2640000000001</v>
      </c>
      <c r="CA33" s="49">
        <f t="shared" si="80"/>
        <v>2802.432</v>
      </c>
      <c r="CB33" s="49">
        <f t="shared" si="80"/>
        <v>1952.6399999999999</v>
      </c>
      <c r="CC33" s="49">
        <f t="shared" si="80"/>
        <v>1586.304</v>
      </c>
      <c r="CD33" s="49">
        <f t="shared" si="80"/>
        <v>1842.8159999999998</v>
      </c>
      <c r="CE33" s="49">
        <f t="shared" si="80"/>
        <v>1271.04</v>
      </c>
      <c r="CF33" s="49">
        <f t="shared" si="80"/>
        <v>1317.5040000000001</v>
      </c>
      <c r="CG33" s="9" t="s">
        <v>50</v>
      </c>
      <c r="CH33" s="37">
        <v>0.32</v>
      </c>
      <c r="CI33" s="26">
        <f>$CH$33*CI39*$B$45</f>
        <v>3234.816</v>
      </c>
      <c r="CJ33" s="26">
        <f>$CH$33*CJ39*$B$45</f>
        <v>1303.68</v>
      </c>
      <c r="CK33" s="26">
        <f>$CH$33*CK39*$B$45</f>
        <v>2151.168</v>
      </c>
      <c r="CL33" s="9" t="s">
        <v>50</v>
      </c>
      <c r="CM33" s="22">
        <v>0.8379120879120879</v>
      </c>
      <c r="CN33" s="12">
        <v>0.32</v>
      </c>
      <c r="CO33" s="26">
        <f>$CN$33*CO39*$B$45</f>
        <v>370.94399999999996</v>
      </c>
      <c r="CP33" s="9" t="s">
        <v>50</v>
      </c>
      <c r="CQ33" s="22">
        <v>0.8379120879120879</v>
      </c>
      <c r="CR33" s="12">
        <v>0.32</v>
      </c>
      <c r="CS33" s="26">
        <f>$CR$33*CS39*$B$45</f>
        <v>4616.063999999999</v>
      </c>
      <c r="CT33" s="26">
        <f>$CR$33*CT39*$B$45</f>
        <v>1982.9759999999999</v>
      </c>
      <c r="CU33" s="26">
        <f>$CR$33*CU39*$B$45</f>
        <v>2024.0639999999999</v>
      </c>
      <c r="CV33" s="26">
        <f>$CR$33*CV39*$B$45</f>
        <v>1579.008</v>
      </c>
      <c r="CW33" s="26">
        <f>$CR$33*CW39*$B$45</f>
        <v>3902.9759999999997</v>
      </c>
      <c r="EW33" s="1"/>
      <c r="EX33" s="1"/>
      <c r="EY33" s="1"/>
      <c r="EZ33" s="1"/>
    </row>
    <row r="34" spans="1:156" ht="12.75">
      <c r="A34" s="76" t="s">
        <v>44</v>
      </c>
      <c r="B34" s="76"/>
      <c r="C34" s="76"/>
      <c r="D34" s="76"/>
      <c r="E34" s="76"/>
      <c r="F34" s="76"/>
      <c r="G34" s="9" t="s">
        <v>50</v>
      </c>
      <c r="H34" s="10">
        <v>0.8379120879120879</v>
      </c>
      <c r="I34" s="12">
        <v>0</v>
      </c>
      <c r="J34" s="26">
        <f>$O$34*J39*$B$45</f>
        <v>0</v>
      </c>
      <c r="K34" s="26">
        <f>$O$34*K39*$B$45</f>
        <v>0</v>
      </c>
      <c r="L34" s="26">
        <f>$O$34*L39*$B$45</f>
        <v>0</v>
      </c>
      <c r="M34" s="9" t="s">
        <v>50</v>
      </c>
      <c r="N34" s="10">
        <v>0.8379120879120879</v>
      </c>
      <c r="O34" s="12">
        <v>0</v>
      </c>
      <c r="P34" s="26">
        <f aca="true" t="shared" si="81" ref="P34:AV34">$O$34*P39*$B$45</f>
        <v>0</v>
      </c>
      <c r="Q34" s="26">
        <f t="shared" si="81"/>
        <v>0</v>
      </c>
      <c r="R34" s="26">
        <f t="shared" si="81"/>
        <v>0</v>
      </c>
      <c r="S34" s="26">
        <f t="shared" si="81"/>
        <v>0</v>
      </c>
      <c r="T34" s="26">
        <f t="shared" si="81"/>
        <v>0</v>
      </c>
      <c r="U34" s="26">
        <f t="shared" si="81"/>
        <v>0</v>
      </c>
      <c r="V34" s="26">
        <f t="shared" si="81"/>
        <v>0</v>
      </c>
      <c r="W34" s="26">
        <f t="shared" si="81"/>
        <v>0</v>
      </c>
      <c r="X34" s="26">
        <f t="shared" si="81"/>
        <v>0</v>
      </c>
      <c r="Y34" s="26">
        <f t="shared" si="81"/>
        <v>0</v>
      </c>
      <c r="Z34" s="26">
        <f t="shared" si="81"/>
        <v>0</v>
      </c>
      <c r="AA34" s="26">
        <f t="shared" si="81"/>
        <v>0</v>
      </c>
      <c r="AB34" s="26">
        <f t="shared" si="81"/>
        <v>0</v>
      </c>
      <c r="AC34" s="26">
        <f t="shared" si="81"/>
        <v>0</v>
      </c>
      <c r="AD34" s="26">
        <f t="shared" si="81"/>
        <v>0</v>
      </c>
      <c r="AE34" s="26">
        <f t="shared" si="81"/>
        <v>0</v>
      </c>
      <c r="AF34" s="26">
        <f t="shared" si="81"/>
        <v>0</v>
      </c>
      <c r="AG34" s="26">
        <f t="shared" si="81"/>
        <v>0</v>
      </c>
      <c r="AH34" s="26">
        <f t="shared" si="81"/>
        <v>0</v>
      </c>
      <c r="AI34" s="26">
        <f t="shared" si="81"/>
        <v>0</v>
      </c>
      <c r="AJ34" s="26">
        <f t="shared" si="81"/>
        <v>0</v>
      </c>
      <c r="AK34" s="26">
        <f t="shared" si="81"/>
        <v>0</v>
      </c>
      <c r="AL34" s="26">
        <f t="shared" si="81"/>
        <v>0</v>
      </c>
      <c r="AM34" s="26">
        <f t="shared" si="81"/>
        <v>0</v>
      </c>
      <c r="AN34" s="26">
        <f t="shared" si="81"/>
        <v>0</v>
      </c>
      <c r="AO34" s="26">
        <f t="shared" si="81"/>
        <v>0</v>
      </c>
      <c r="AP34" s="26">
        <f t="shared" si="81"/>
        <v>0</v>
      </c>
      <c r="AQ34" s="26">
        <f t="shared" si="81"/>
        <v>0</v>
      </c>
      <c r="AR34" s="26">
        <f t="shared" si="81"/>
        <v>0</v>
      </c>
      <c r="AS34" s="26">
        <f t="shared" si="81"/>
        <v>0</v>
      </c>
      <c r="AT34" s="26">
        <f t="shared" si="81"/>
        <v>0</v>
      </c>
      <c r="AU34" s="26">
        <f t="shared" si="81"/>
        <v>0</v>
      </c>
      <c r="AV34" s="26">
        <f t="shared" si="81"/>
        <v>0</v>
      </c>
      <c r="AW34" s="9" t="s">
        <v>50</v>
      </c>
      <c r="AX34" s="10">
        <v>0.8379120879120879</v>
      </c>
      <c r="AY34" s="12">
        <v>0</v>
      </c>
      <c r="AZ34" s="26">
        <f aca="true" t="shared" si="82" ref="AZ34:BP34">$O$34*AZ39*$B$45</f>
        <v>0</v>
      </c>
      <c r="BA34" s="26">
        <f t="shared" si="82"/>
        <v>0</v>
      </c>
      <c r="BB34" s="26">
        <f t="shared" si="82"/>
        <v>0</v>
      </c>
      <c r="BC34" s="26">
        <f t="shared" si="82"/>
        <v>0</v>
      </c>
      <c r="BD34" s="26">
        <f t="shared" si="82"/>
        <v>0</v>
      </c>
      <c r="BE34" s="26">
        <f t="shared" si="82"/>
        <v>0</v>
      </c>
      <c r="BF34" s="26">
        <f t="shared" si="82"/>
        <v>0</v>
      </c>
      <c r="BG34" s="26">
        <f t="shared" si="82"/>
        <v>0</v>
      </c>
      <c r="BH34" s="26">
        <f t="shared" si="82"/>
        <v>0</v>
      </c>
      <c r="BI34" s="26">
        <f t="shared" si="82"/>
        <v>0</v>
      </c>
      <c r="BJ34" s="26">
        <f t="shared" si="82"/>
        <v>0</v>
      </c>
      <c r="BK34" s="26">
        <f t="shared" si="82"/>
        <v>0</v>
      </c>
      <c r="BL34" s="26">
        <f t="shared" si="82"/>
        <v>0</v>
      </c>
      <c r="BM34" s="26">
        <f t="shared" si="82"/>
        <v>0</v>
      </c>
      <c r="BN34" s="26">
        <f t="shared" si="82"/>
        <v>0</v>
      </c>
      <c r="BO34" s="26">
        <f t="shared" si="82"/>
        <v>0</v>
      </c>
      <c r="BP34" s="26">
        <f t="shared" si="82"/>
        <v>0</v>
      </c>
      <c r="BQ34" s="9" t="s">
        <v>50</v>
      </c>
      <c r="BR34" s="22">
        <v>0.8379120879120879</v>
      </c>
      <c r="BS34" s="37">
        <v>0</v>
      </c>
      <c r="BT34" s="50">
        <f aca="true" t="shared" si="83" ref="BT34:CF34">$CH$34*BT39*$B$45</f>
        <v>0</v>
      </c>
      <c r="BU34" s="49">
        <f t="shared" si="83"/>
        <v>0</v>
      </c>
      <c r="BV34" s="49">
        <f t="shared" si="83"/>
        <v>0</v>
      </c>
      <c r="BW34" s="49">
        <f t="shared" si="83"/>
        <v>0</v>
      </c>
      <c r="BX34" s="49">
        <f t="shared" si="83"/>
        <v>0</v>
      </c>
      <c r="BY34" s="49">
        <f t="shared" si="83"/>
        <v>0</v>
      </c>
      <c r="BZ34" s="49">
        <f t="shared" si="83"/>
        <v>0</v>
      </c>
      <c r="CA34" s="49">
        <f t="shared" si="83"/>
        <v>0</v>
      </c>
      <c r="CB34" s="49">
        <f t="shared" si="83"/>
        <v>0</v>
      </c>
      <c r="CC34" s="49">
        <f t="shared" si="83"/>
        <v>0</v>
      </c>
      <c r="CD34" s="49">
        <f t="shared" si="83"/>
        <v>0</v>
      </c>
      <c r="CE34" s="49">
        <f t="shared" si="83"/>
        <v>0</v>
      </c>
      <c r="CF34" s="49">
        <f t="shared" si="83"/>
        <v>0</v>
      </c>
      <c r="CG34" s="9" t="s">
        <v>50</v>
      </c>
      <c r="CH34" s="37">
        <v>0</v>
      </c>
      <c r="CI34" s="26">
        <f>$CH$34*CI39*$B$45</f>
        <v>0</v>
      </c>
      <c r="CJ34" s="26">
        <f>$CH$34*CJ39*$B$45</f>
        <v>0</v>
      </c>
      <c r="CK34" s="26">
        <f>$CH$34*CK39*$B$45</f>
        <v>0</v>
      </c>
      <c r="CL34" s="9" t="s">
        <v>50</v>
      </c>
      <c r="CM34" s="22">
        <v>0.8379120879120879</v>
      </c>
      <c r="CN34" s="12">
        <v>0</v>
      </c>
      <c r="CO34" s="26">
        <f>$CH$34*CO39*$B$45</f>
        <v>0</v>
      </c>
      <c r="CP34" s="9" t="s">
        <v>50</v>
      </c>
      <c r="CQ34" s="22">
        <v>0.8379120879120879</v>
      </c>
      <c r="CR34" s="12">
        <v>0</v>
      </c>
      <c r="CS34" s="26">
        <f>$CH$34*CS39*$B$45</f>
        <v>0</v>
      </c>
      <c r="CT34" s="26">
        <f>$CH$34*CT39*$B$45</f>
        <v>0</v>
      </c>
      <c r="CU34" s="26">
        <f>$CH$34*CU39*$B$45</f>
        <v>0</v>
      </c>
      <c r="CV34" s="26">
        <f>$CH$34*CV39*$B$45</f>
        <v>0</v>
      </c>
      <c r="CW34" s="26">
        <f>$CH$34*CW39*$B$45</f>
        <v>0</v>
      </c>
      <c r="EW34" s="1"/>
      <c r="EX34" s="1"/>
      <c r="EY34" s="1"/>
      <c r="EZ34" s="1"/>
    </row>
    <row r="35" spans="1:156" ht="12.75">
      <c r="A35" s="76" t="s">
        <v>45</v>
      </c>
      <c r="B35" s="76"/>
      <c r="C35" s="76"/>
      <c r="D35" s="76"/>
      <c r="E35" s="76"/>
      <c r="F35" s="76"/>
      <c r="G35" s="9" t="s">
        <v>21</v>
      </c>
      <c r="H35" s="10">
        <v>0.8379120879120879</v>
      </c>
      <c r="I35" s="12">
        <v>0</v>
      </c>
      <c r="J35" s="26">
        <f>$O$35*J39*$B$45</f>
        <v>0</v>
      </c>
      <c r="K35" s="26">
        <f>$O$35*K39*$B$45</f>
        <v>0</v>
      </c>
      <c r="L35" s="26">
        <f>$O$35*L39*$B$45</f>
        <v>0</v>
      </c>
      <c r="M35" s="9" t="s">
        <v>21</v>
      </c>
      <c r="N35" s="10">
        <v>0.8379120879120879</v>
      </c>
      <c r="O35" s="12">
        <v>0</v>
      </c>
      <c r="P35" s="26">
        <f aca="true" t="shared" si="84" ref="P35:AV35">$O$35*P39*$B$45</f>
        <v>0</v>
      </c>
      <c r="Q35" s="26">
        <f t="shared" si="84"/>
        <v>0</v>
      </c>
      <c r="R35" s="26">
        <f t="shared" si="84"/>
        <v>0</v>
      </c>
      <c r="S35" s="26">
        <f t="shared" si="84"/>
        <v>0</v>
      </c>
      <c r="T35" s="26">
        <f t="shared" si="84"/>
        <v>0</v>
      </c>
      <c r="U35" s="26">
        <f t="shared" si="84"/>
        <v>0</v>
      </c>
      <c r="V35" s="26">
        <f t="shared" si="84"/>
        <v>0</v>
      </c>
      <c r="W35" s="26">
        <f t="shared" si="84"/>
        <v>0</v>
      </c>
      <c r="X35" s="26">
        <f t="shared" si="84"/>
        <v>0</v>
      </c>
      <c r="Y35" s="26">
        <f t="shared" si="84"/>
        <v>0</v>
      </c>
      <c r="Z35" s="26">
        <f t="shared" si="84"/>
        <v>0</v>
      </c>
      <c r="AA35" s="26">
        <f t="shared" si="84"/>
        <v>0</v>
      </c>
      <c r="AB35" s="26">
        <f t="shared" si="84"/>
        <v>0</v>
      </c>
      <c r="AC35" s="26">
        <f t="shared" si="84"/>
        <v>0</v>
      </c>
      <c r="AD35" s="26">
        <f t="shared" si="84"/>
        <v>0</v>
      </c>
      <c r="AE35" s="26">
        <f t="shared" si="84"/>
        <v>0</v>
      </c>
      <c r="AF35" s="26">
        <f t="shared" si="84"/>
        <v>0</v>
      </c>
      <c r="AG35" s="26">
        <f t="shared" si="84"/>
        <v>0</v>
      </c>
      <c r="AH35" s="26">
        <f t="shared" si="84"/>
        <v>0</v>
      </c>
      <c r="AI35" s="26">
        <f t="shared" si="84"/>
        <v>0</v>
      </c>
      <c r="AJ35" s="26">
        <f t="shared" si="84"/>
        <v>0</v>
      </c>
      <c r="AK35" s="26">
        <f t="shared" si="84"/>
        <v>0</v>
      </c>
      <c r="AL35" s="26">
        <f t="shared" si="84"/>
        <v>0</v>
      </c>
      <c r="AM35" s="26">
        <f t="shared" si="84"/>
        <v>0</v>
      </c>
      <c r="AN35" s="26">
        <f t="shared" si="84"/>
        <v>0</v>
      </c>
      <c r="AO35" s="26">
        <f t="shared" si="84"/>
        <v>0</v>
      </c>
      <c r="AP35" s="26">
        <f t="shared" si="84"/>
        <v>0</v>
      </c>
      <c r="AQ35" s="26">
        <f t="shared" si="84"/>
        <v>0</v>
      </c>
      <c r="AR35" s="26">
        <f t="shared" si="84"/>
        <v>0</v>
      </c>
      <c r="AS35" s="26">
        <f t="shared" si="84"/>
        <v>0</v>
      </c>
      <c r="AT35" s="26">
        <f t="shared" si="84"/>
        <v>0</v>
      </c>
      <c r="AU35" s="26">
        <f t="shared" si="84"/>
        <v>0</v>
      </c>
      <c r="AV35" s="26">
        <f t="shared" si="84"/>
        <v>0</v>
      </c>
      <c r="AW35" s="9" t="s">
        <v>21</v>
      </c>
      <c r="AX35" s="10">
        <v>0.8379120879120879</v>
      </c>
      <c r="AY35" s="12">
        <v>0</v>
      </c>
      <c r="AZ35" s="26">
        <f aca="true" t="shared" si="85" ref="AZ35:BP35">$O$35*AZ39*$B$45</f>
        <v>0</v>
      </c>
      <c r="BA35" s="26">
        <f t="shared" si="85"/>
        <v>0</v>
      </c>
      <c r="BB35" s="26">
        <f t="shared" si="85"/>
        <v>0</v>
      </c>
      <c r="BC35" s="26">
        <f t="shared" si="85"/>
        <v>0</v>
      </c>
      <c r="BD35" s="26">
        <f t="shared" si="85"/>
        <v>0</v>
      </c>
      <c r="BE35" s="26">
        <f t="shared" si="85"/>
        <v>0</v>
      </c>
      <c r="BF35" s="26">
        <f t="shared" si="85"/>
        <v>0</v>
      </c>
      <c r="BG35" s="26">
        <f t="shared" si="85"/>
        <v>0</v>
      </c>
      <c r="BH35" s="26">
        <f t="shared" si="85"/>
        <v>0</v>
      </c>
      <c r="BI35" s="26">
        <f t="shared" si="85"/>
        <v>0</v>
      </c>
      <c r="BJ35" s="26">
        <f t="shared" si="85"/>
        <v>0</v>
      </c>
      <c r="BK35" s="26">
        <f t="shared" si="85"/>
        <v>0</v>
      </c>
      <c r="BL35" s="26">
        <f t="shared" si="85"/>
        <v>0</v>
      </c>
      <c r="BM35" s="26">
        <f t="shared" si="85"/>
        <v>0</v>
      </c>
      <c r="BN35" s="26">
        <f t="shared" si="85"/>
        <v>0</v>
      </c>
      <c r="BO35" s="26">
        <f t="shared" si="85"/>
        <v>0</v>
      </c>
      <c r="BP35" s="26">
        <f t="shared" si="85"/>
        <v>0</v>
      </c>
      <c r="BQ35" s="9" t="s">
        <v>21</v>
      </c>
      <c r="BR35" s="22">
        <v>0.8379120879120879</v>
      </c>
      <c r="BS35" s="37">
        <v>0</v>
      </c>
      <c r="BT35" s="50">
        <f aca="true" t="shared" si="86" ref="BT35:CF35">$CH$35*BT39*$B$45</f>
        <v>0</v>
      </c>
      <c r="BU35" s="49">
        <f t="shared" si="86"/>
        <v>0</v>
      </c>
      <c r="BV35" s="49">
        <f t="shared" si="86"/>
        <v>0</v>
      </c>
      <c r="BW35" s="49">
        <f t="shared" si="86"/>
        <v>0</v>
      </c>
      <c r="BX35" s="49">
        <f t="shared" si="86"/>
        <v>0</v>
      </c>
      <c r="BY35" s="49">
        <f t="shared" si="86"/>
        <v>0</v>
      </c>
      <c r="BZ35" s="49">
        <f t="shared" si="86"/>
        <v>0</v>
      </c>
      <c r="CA35" s="49">
        <f t="shared" si="86"/>
        <v>0</v>
      </c>
      <c r="CB35" s="49">
        <f t="shared" si="86"/>
        <v>0</v>
      </c>
      <c r="CC35" s="49">
        <f t="shared" si="86"/>
        <v>0</v>
      </c>
      <c r="CD35" s="49">
        <f t="shared" si="86"/>
        <v>0</v>
      </c>
      <c r="CE35" s="49">
        <f t="shared" si="86"/>
        <v>0</v>
      </c>
      <c r="CF35" s="49">
        <f t="shared" si="86"/>
        <v>0</v>
      </c>
      <c r="CG35" s="9" t="s">
        <v>21</v>
      </c>
      <c r="CH35" s="37">
        <v>0</v>
      </c>
      <c r="CI35" s="26">
        <f>$CH$35*CI39*$B$45</f>
        <v>0</v>
      </c>
      <c r="CJ35" s="26">
        <f>$CH$35*CJ39*$B$45</f>
        <v>0</v>
      </c>
      <c r="CK35" s="26">
        <f>$CH$35*CK39*$B$45</f>
        <v>0</v>
      </c>
      <c r="CL35" s="9" t="s">
        <v>21</v>
      </c>
      <c r="CM35" s="22">
        <v>0.8379120879120879</v>
      </c>
      <c r="CN35" s="12">
        <v>0</v>
      </c>
      <c r="CO35" s="26">
        <f>$CH$35*CO39*$B$45</f>
        <v>0</v>
      </c>
      <c r="CP35" s="9" t="s">
        <v>21</v>
      </c>
      <c r="CQ35" s="22">
        <v>0.8379120879120879</v>
      </c>
      <c r="CR35" s="12">
        <v>0</v>
      </c>
      <c r="CS35" s="26">
        <f>$CH$35*CS39*$B$45</f>
        <v>0</v>
      </c>
      <c r="CT35" s="26">
        <f>$CH$35*CT39*$B$45</f>
        <v>0</v>
      </c>
      <c r="CU35" s="26">
        <f>$CH$35*CU39*$B$45</f>
        <v>0</v>
      </c>
      <c r="CV35" s="26">
        <f>$CH$35*CV39*$B$45</f>
        <v>0</v>
      </c>
      <c r="CW35" s="26">
        <f>$CH$35*CW39*$B$45</f>
        <v>0</v>
      </c>
      <c r="EW35" s="1"/>
      <c r="EX35" s="1"/>
      <c r="EY35" s="1"/>
      <c r="EZ35" s="1"/>
    </row>
    <row r="36" spans="1:156" ht="12.75">
      <c r="A36" s="70" t="s">
        <v>40</v>
      </c>
      <c r="B36" s="70"/>
      <c r="C36" s="70"/>
      <c r="D36" s="70"/>
      <c r="E36" s="70"/>
      <c r="F36" s="70"/>
      <c r="G36" s="11"/>
      <c r="H36" s="6">
        <f>SUM(H38:H40)</f>
        <v>114.22570239999999</v>
      </c>
      <c r="I36" s="32">
        <v>0</v>
      </c>
      <c r="J36" s="32">
        <v>0</v>
      </c>
      <c r="K36" s="32">
        <v>0</v>
      </c>
      <c r="L36" s="32">
        <v>0</v>
      </c>
      <c r="M36" s="11"/>
      <c r="N36" s="6">
        <f>SUM(N38:N40)</f>
        <v>114.22570239999999</v>
      </c>
      <c r="O36" s="32">
        <v>0.62</v>
      </c>
      <c r="P36" s="27">
        <f aca="true" t="shared" si="87" ref="P36:AV36">$O$36*P39*$B$45</f>
        <v>3751.992</v>
      </c>
      <c r="Q36" s="27">
        <f t="shared" si="87"/>
        <v>3646.344</v>
      </c>
      <c r="R36" s="27">
        <f t="shared" si="87"/>
        <v>3831.6000000000004</v>
      </c>
      <c r="S36" s="27">
        <f t="shared" si="87"/>
        <v>3749.016</v>
      </c>
      <c r="T36" s="27">
        <f t="shared" si="87"/>
        <v>3813</v>
      </c>
      <c r="U36" s="27">
        <f t="shared" si="87"/>
        <v>3819.696</v>
      </c>
      <c r="V36" s="27">
        <f t="shared" si="87"/>
        <v>3067.512</v>
      </c>
      <c r="W36" s="27">
        <f t="shared" si="87"/>
        <v>3821.9280000000003</v>
      </c>
      <c r="X36" s="27">
        <f t="shared" si="87"/>
        <v>3858.3840000000005</v>
      </c>
      <c r="Y36" s="27">
        <f t="shared" si="87"/>
        <v>3175.392</v>
      </c>
      <c r="Z36" s="27">
        <f t="shared" si="87"/>
        <v>3619.56</v>
      </c>
      <c r="AA36" s="27">
        <f t="shared" si="87"/>
        <v>3813.744</v>
      </c>
      <c r="AB36" s="27">
        <f t="shared" si="87"/>
        <v>4225.1759999999995</v>
      </c>
      <c r="AC36" s="27">
        <f t="shared" si="87"/>
        <v>3792.9120000000003</v>
      </c>
      <c r="AD36" s="27">
        <f t="shared" si="87"/>
        <v>3737.112</v>
      </c>
      <c r="AE36" s="27">
        <f t="shared" si="87"/>
        <v>4610.568</v>
      </c>
      <c r="AF36" s="27">
        <f t="shared" si="87"/>
        <v>3714.7920000000004</v>
      </c>
      <c r="AG36" s="27">
        <f t="shared" si="87"/>
        <v>3792.9120000000003</v>
      </c>
      <c r="AH36" s="27">
        <f t="shared" si="87"/>
        <v>3693.2159999999994</v>
      </c>
      <c r="AI36" s="27">
        <f t="shared" si="87"/>
        <v>1698.552</v>
      </c>
      <c r="AJ36" s="27">
        <f t="shared" si="87"/>
        <v>848.9039999999999</v>
      </c>
      <c r="AK36" s="27">
        <f t="shared" si="87"/>
        <v>4388.112</v>
      </c>
      <c r="AL36" s="27">
        <f t="shared" si="87"/>
        <v>5425.992</v>
      </c>
      <c r="AM36" s="27">
        <f t="shared" si="87"/>
        <v>3825.648</v>
      </c>
      <c r="AN36" s="27">
        <f t="shared" si="87"/>
        <v>3805.56</v>
      </c>
      <c r="AO36" s="27">
        <f t="shared" si="87"/>
        <v>3186.5519999999997</v>
      </c>
      <c r="AP36" s="27">
        <f t="shared" si="87"/>
        <v>3193.992</v>
      </c>
      <c r="AQ36" s="27">
        <f t="shared" si="87"/>
        <v>6348.552</v>
      </c>
      <c r="AR36" s="27">
        <f t="shared" si="87"/>
        <v>5414.832</v>
      </c>
      <c r="AS36" s="27">
        <f t="shared" si="87"/>
        <v>4048.848000000001</v>
      </c>
      <c r="AT36" s="27">
        <f t="shared" si="87"/>
        <v>3144.1440000000002</v>
      </c>
      <c r="AU36" s="27">
        <f t="shared" si="87"/>
        <v>7625.256000000001</v>
      </c>
      <c r="AV36" s="27">
        <f t="shared" si="87"/>
        <v>1760.304</v>
      </c>
      <c r="AW36" s="11"/>
      <c r="AX36" s="6">
        <f>SUM(AX38:AX40)</f>
        <v>114.22570239999999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11"/>
      <c r="BR36" s="24">
        <f>SUM(BR38:BR40)</f>
        <v>114.22570239999999</v>
      </c>
      <c r="BS36" s="38">
        <v>0.62</v>
      </c>
      <c r="BT36" s="21">
        <f aca="true" t="shared" si="88" ref="BT36:CF36">$O$36*BT39*$B$45</f>
        <v>2794.464</v>
      </c>
      <c r="BU36" s="21">
        <f t="shared" si="88"/>
        <v>2535.5519999999997</v>
      </c>
      <c r="BV36" s="21">
        <f t="shared" si="88"/>
        <v>3616.584</v>
      </c>
      <c r="BW36" s="21">
        <f t="shared" si="88"/>
        <v>2496.864</v>
      </c>
      <c r="BX36" s="21">
        <f t="shared" si="88"/>
        <v>2517.696</v>
      </c>
      <c r="BY36" s="21">
        <f t="shared" si="88"/>
        <v>5496.672</v>
      </c>
      <c r="BZ36" s="21">
        <f t="shared" si="88"/>
        <v>2842.824</v>
      </c>
      <c r="CA36" s="21">
        <f t="shared" si="88"/>
        <v>5429.7119999999995</v>
      </c>
      <c r="CB36" s="21">
        <f t="shared" si="88"/>
        <v>3783.24</v>
      </c>
      <c r="CC36" s="21">
        <f t="shared" si="88"/>
        <v>3073.464</v>
      </c>
      <c r="CD36" s="21">
        <f t="shared" si="88"/>
        <v>3570.456</v>
      </c>
      <c r="CE36" s="21">
        <f t="shared" si="88"/>
        <v>2462.64</v>
      </c>
      <c r="CF36" s="21">
        <f t="shared" si="88"/>
        <v>2552.664</v>
      </c>
      <c r="CG36" s="11"/>
      <c r="CH36" s="38">
        <v>0</v>
      </c>
      <c r="CI36" s="27">
        <f>$CH$36*CI39*$B$45</f>
        <v>0</v>
      </c>
      <c r="CJ36" s="27">
        <f>$CH$36*CJ39*$B$45</f>
        <v>0</v>
      </c>
      <c r="CK36" s="27">
        <f>$CH$36*CK39*$B$45</f>
        <v>0</v>
      </c>
      <c r="CL36" s="11"/>
      <c r="CM36" s="24">
        <f>SUM(CM38:CM40)</f>
        <v>114.22570239999999</v>
      </c>
      <c r="CN36" s="32">
        <v>0.62</v>
      </c>
      <c r="CO36" s="27">
        <f>$CN$36*CO39*$B$45</f>
        <v>718.704</v>
      </c>
      <c r="CP36" s="11"/>
      <c r="CQ36" s="24">
        <f>SUM(CQ38:CQ40)</f>
        <v>114.22570239999999</v>
      </c>
      <c r="CR36" s="32">
        <v>0</v>
      </c>
      <c r="CS36" s="27">
        <f>$CH$36*CS39*$B$45</f>
        <v>0</v>
      </c>
      <c r="CT36" s="27">
        <f>$CH$36*CT39*$B$45</f>
        <v>0</v>
      </c>
      <c r="CU36" s="27">
        <f>$CH$36*CU39*$B$45</f>
        <v>0</v>
      </c>
      <c r="CV36" s="27">
        <f>$CH$36*CV39*$B$45</f>
        <v>0</v>
      </c>
      <c r="CW36" s="27">
        <f>$CH$36*CW39*$B$45</f>
        <v>0</v>
      </c>
      <c r="EW36" s="1"/>
      <c r="EX36" s="1"/>
      <c r="EY36" s="1"/>
      <c r="EZ36" s="1"/>
    </row>
    <row r="37" spans="1:156" ht="12.75">
      <c r="A37" s="87" t="s">
        <v>43</v>
      </c>
      <c r="B37" s="88"/>
      <c r="C37" s="88"/>
      <c r="D37" s="88"/>
      <c r="E37" s="88"/>
      <c r="F37" s="89"/>
      <c r="G37" s="11"/>
      <c r="H37" s="6"/>
      <c r="I37" s="32">
        <v>0</v>
      </c>
      <c r="J37" s="27">
        <f>$I$37*J39*$B$45</f>
        <v>0</v>
      </c>
      <c r="K37" s="27">
        <f>$I$37*K39*$B$45</f>
        <v>0</v>
      </c>
      <c r="L37" s="27">
        <f>$I$37*L39*$B$45</f>
        <v>0</v>
      </c>
      <c r="M37" s="11"/>
      <c r="N37" s="6"/>
      <c r="O37" s="32">
        <v>1.09</v>
      </c>
      <c r="P37" s="27">
        <f aca="true" t="shared" si="89" ref="P37:AV37">$O$37*P39*$B$45</f>
        <v>6596.244000000001</v>
      </c>
      <c r="Q37" s="27">
        <f t="shared" si="89"/>
        <v>6410.508000000001</v>
      </c>
      <c r="R37" s="27">
        <f t="shared" si="89"/>
        <v>6736.200000000001</v>
      </c>
      <c r="S37" s="27">
        <f t="shared" si="89"/>
        <v>6591.012</v>
      </c>
      <c r="T37" s="27">
        <f t="shared" si="89"/>
        <v>6703.5</v>
      </c>
      <c r="U37" s="27">
        <f t="shared" si="89"/>
        <v>6715.272</v>
      </c>
      <c r="V37" s="27">
        <f t="shared" si="89"/>
        <v>5392.884</v>
      </c>
      <c r="W37" s="27">
        <f t="shared" si="89"/>
        <v>6719.196000000002</v>
      </c>
      <c r="X37" s="27">
        <f t="shared" si="89"/>
        <v>6783.288000000001</v>
      </c>
      <c r="Y37" s="27">
        <f t="shared" si="89"/>
        <v>5582.544000000001</v>
      </c>
      <c r="Z37" s="27">
        <f t="shared" si="89"/>
        <v>6363.420000000001</v>
      </c>
      <c r="AA37" s="27">
        <f t="shared" si="89"/>
        <v>6704.808000000001</v>
      </c>
      <c r="AB37" s="27">
        <f t="shared" si="89"/>
        <v>7428.132</v>
      </c>
      <c r="AC37" s="27">
        <f t="shared" si="89"/>
        <v>6668.184</v>
      </c>
      <c r="AD37" s="27">
        <f t="shared" si="89"/>
        <v>6570.084000000001</v>
      </c>
      <c r="AE37" s="27">
        <f t="shared" si="89"/>
        <v>8105.676000000001</v>
      </c>
      <c r="AF37" s="27">
        <f t="shared" si="89"/>
        <v>6530.844000000001</v>
      </c>
      <c r="AG37" s="27">
        <f t="shared" si="89"/>
        <v>6668.184</v>
      </c>
      <c r="AH37" s="27">
        <f t="shared" si="89"/>
        <v>6492.912</v>
      </c>
      <c r="AI37" s="27">
        <f t="shared" si="89"/>
        <v>2986.1640000000007</v>
      </c>
      <c r="AJ37" s="27">
        <f t="shared" si="89"/>
        <v>1492.4279999999999</v>
      </c>
      <c r="AK37" s="27">
        <f t="shared" si="89"/>
        <v>7714.583999999999</v>
      </c>
      <c r="AL37" s="27">
        <f t="shared" si="89"/>
        <v>9539.244</v>
      </c>
      <c r="AM37" s="27">
        <f t="shared" si="89"/>
        <v>6725.736000000001</v>
      </c>
      <c r="AN37" s="27">
        <f t="shared" si="89"/>
        <v>6690.420000000001</v>
      </c>
      <c r="AO37" s="27">
        <f t="shared" si="89"/>
        <v>5602.164000000001</v>
      </c>
      <c r="AP37" s="27">
        <f t="shared" si="89"/>
        <v>5615.244000000001</v>
      </c>
      <c r="AQ37" s="27">
        <f t="shared" si="89"/>
        <v>11161.164</v>
      </c>
      <c r="AR37" s="27">
        <f t="shared" si="89"/>
        <v>9519.624</v>
      </c>
      <c r="AS37" s="27">
        <f t="shared" si="89"/>
        <v>7118.136000000001</v>
      </c>
      <c r="AT37" s="27">
        <f t="shared" si="89"/>
        <v>5527.608000000001</v>
      </c>
      <c r="AU37" s="27">
        <f t="shared" si="89"/>
        <v>13405.692000000001</v>
      </c>
      <c r="AV37" s="27">
        <f t="shared" si="89"/>
        <v>3094.728</v>
      </c>
      <c r="AW37" s="11"/>
      <c r="AX37" s="6"/>
      <c r="AY37" s="32">
        <v>1.09</v>
      </c>
      <c r="AZ37" s="27">
        <f aca="true" t="shared" si="90" ref="AZ37:BP37">$O$37*AZ39*$B$45</f>
        <v>6703.5</v>
      </c>
      <c r="BA37" s="27">
        <f t="shared" si="90"/>
        <v>6651.18</v>
      </c>
      <c r="BB37" s="27">
        <f t="shared" si="90"/>
        <v>6881.388000000001</v>
      </c>
      <c r="BC37" s="27">
        <f t="shared" si="90"/>
        <v>8910.096000000001</v>
      </c>
      <c r="BD37" s="27">
        <f t="shared" si="90"/>
        <v>6730.968000000001</v>
      </c>
      <c r="BE37" s="27">
        <f t="shared" si="90"/>
        <v>6533.460000000001</v>
      </c>
      <c r="BF37" s="27">
        <f t="shared" si="90"/>
        <v>7082.82</v>
      </c>
      <c r="BG37" s="27">
        <f t="shared" si="90"/>
        <v>6761.052000000001</v>
      </c>
      <c r="BH37" s="27">
        <f t="shared" si="90"/>
        <v>6601.476000000001</v>
      </c>
      <c r="BI37" s="27">
        <f t="shared" si="90"/>
        <v>8165.843999999999</v>
      </c>
      <c r="BJ37" s="27">
        <f t="shared" si="90"/>
        <v>6175.068000000001</v>
      </c>
      <c r="BK37" s="27">
        <f t="shared" si="90"/>
        <v>6282.3240000000005</v>
      </c>
      <c r="BL37" s="27">
        <f t="shared" si="90"/>
        <v>4576.692</v>
      </c>
      <c r="BM37" s="27">
        <f t="shared" si="90"/>
        <v>4167.2880000000005</v>
      </c>
      <c r="BN37" s="27">
        <f t="shared" si="90"/>
        <v>4024.7160000000003</v>
      </c>
      <c r="BO37" s="27">
        <f t="shared" si="90"/>
        <v>5637.4800000000005</v>
      </c>
      <c r="BP37" s="27">
        <f t="shared" si="90"/>
        <v>2986.1640000000007</v>
      </c>
      <c r="BQ37" s="11"/>
      <c r="BR37" s="24"/>
      <c r="BS37" s="38">
        <v>1.15</v>
      </c>
      <c r="BT37" s="51">
        <f aca="true" t="shared" si="91" ref="BT37:CF37">$CH$37*BT39*$B$45</f>
        <v>5183.28</v>
      </c>
      <c r="BU37" s="52">
        <f t="shared" si="91"/>
        <v>4703.039999999999</v>
      </c>
      <c r="BV37" s="52">
        <f t="shared" si="91"/>
        <v>6708.18</v>
      </c>
      <c r="BW37" s="52">
        <f t="shared" si="91"/>
        <v>4631.28</v>
      </c>
      <c r="BX37" s="52">
        <f t="shared" si="91"/>
        <v>4669.92</v>
      </c>
      <c r="BY37" s="52">
        <f t="shared" si="91"/>
        <v>10195.439999999999</v>
      </c>
      <c r="BZ37" s="52">
        <f t="shared" si="91"/>
        <v>5272.9800000000005</v>
      </c>
      <c r="CA37" s="52">
        <f t="shared" si="91"/>
        <v>10071.239999999998</v>
      </c>
      <c r="CB37" s="52">
        <f t="shared" si="91"/>
        <v>7017.299999999999</v>
      </c>
      <c r="CC37" s="52">
        <f t="shared" si="91"/>
        <v>5700.78</v>
      </c>
      <c r="CD37" s="52">
        <f t="shared" si="91"/>
        <v>6622.619999999999</v>
      </c>
      <c r="CE37" s="52">
        <f t="shared" si="91"/>
        <v>4567.799999999999</v>
      </c>
      <c r="CF37" s="52">
        <f t="shared" si="91"/>
        <v>4734.78</v>
      </c>
      <c r="CG37" s="11"/>
      <c r="CH37" s="38">
        <v>1.15</v>
      </c>
      <c r="CI37" s="27">
        <f>$CH$37*CI39*$B$45</f>
        <v>11625.119999999999</v>
      </c>
      <c r="CJ37" s="27">
        <f>$CH$37*CJ39*$B$45</f>
        <v>4685.099999999999</v>
      </c>
      <c r="CK37" s="27">
        <f>$CH$37*CK39*$B$45</f>
        <v>7730.76</v>
      </c>
      <c r="CL37" s="11"/>
      <c r="CM37" s="24"/>
      <c r="CN37" s="32">
        <v>1.21</v>
      </c>
      <c r="CO37" s="27">
        <f>$CN$37*CO39*$B$45</f>
        <v>1402.632</v>
      </c>
      <c r="CP37" s="11"/>
      <c r="CQ37" s="24"/>
      <c r="CR37" s="32">
        <v>0.95</v>
      </c>
      <c r="CS37" s="27">
        <f>$CR$37*CS39*$B$45</f>
        <v>13703.939999999999</v>
      </c>
      <c r="CT37" s="27">
        <f>$CR$37*CT39*$B$45</f>
        <v>5886.959999999999</v>
      </c>
      <c r="CU37" s="27">
        <f>$CR$37*CU39*$B$45</f>
        <v>6008.9400000000005</v>
      </c>
      <c r="CV37" s="27">
        <f>$CR$37*CV39*$B$45</f>
        <v>4687.68</v>
      </c>
      <c r="CW37" s="27">
        <f>$CR$37*CW39*$B$45</f>
        <v>11586.96</v>
      </c>
      <c r="EW37" s="1"/>
      <c r="EX37" s="1"/>
      <c r="EY37" s="1"/>
      <c r="EZ37" s="1"/>
    </row>
    <row r="38" spans="1:156" ht="12.75">
      <c r="A38" s="86" t="s">
        <v>25</v>
      </c>
      <c r="B38" s="86"/>
      <c r="C38" s="86"/>
      <c r="D38" s="86"/>
      <c r="E38" s="86"/>
      <c r="F38" s="86"/>
      <c r="G38" s="15"/>
      <c r="H38" s="16">
        <f>H29+H24+H15+H10</f>
        <v>99.99999999999999</v>
      </c>
      <c r="I38" s="33"/>
      <c r="J38" s="21">
        <f>J29+J24+J15+J10+J36+J37</f>
        <v>617060.568</v>
      </c>
      <c r="K38" s="21">
        <f>K29+K24+K15+K10+K36+K37</f>
        <v>810728.8559999999</v>
      </c>
      <c r="L38" s="21">
        <f>L29+L24+L15+L10+L36+L37</f>
        <v>584851.08</v>
      </c>
      <c r="M38" s="15"/>
      <c r="N38" s="16">
        <f>N29+N24+N15+N10</f>
        <v>99.99999999999999</v>
      </c>
      <c r="O38" s="33"/>
      <c r="P38" s="21">
        <f aca="true" t="shared" si="92" ref="P38:AV38">P29+P24+P15+P10+P36+P37</f>
        <v>93860.31600000002</v>
      </c>
      <c r="Q38" s="21">
        <f t="shared" si="92"/>
        <v>91217.412</v>
      </c>
      <c r="R38" s="21">
        <f t="shared" si="92"/>
        <v>95851.8</v>
      </c>
      <c r="S38" s="21">
        <f t="shared" si="92"/>
        <v>93785.868</v>
      </c>
      <c r="T38" s="21">
        <f t="shared" si="92"/>
        <v>95386.5</v>
      </c>
      <c r="U38" s="21">
        <f t="shared" si="92"/>
        <v>95554.00799999999</v>
      </c>
      <c r="V38" s="21">
        <f t="shared" si="92"/>
        <v>76737.27600000001</v>
      </c>
      <c r="W38" s="21">
        <f t="shared" si="92"/>
        <v>95609.844</v>
      </c>
      <c r="X38" s="21">
        <f t="shared" si="92"/>
        <v>96521.83200000001</v>
      </c>
      <c r="Y38" s="21">
        <f t="shared" si="92"/>
        <v>79436.016</v>
      </c>
      <c r="Z38" s="21">
        <f t="shared" si="92"/>
        <v>90547.37999999999</v>
      </c>
      <c r="AA38" s="21">
        <f t="shared" si="92"/>
        <v>95405.11200000001</v>
      </c>
      <c r="AB38" s="21">
        <f t="shared" si="92"/>
        <v>105697.548</v>
      </c>
      <c r="AC38" s="21">
        <f t="shared" si="92"/>
        <v>94883.976</v>
      </c>
      <c r="AD38" s="21">
        <f t="shared" si="92"/>
        <v>93488.076</v>
      </c>
      <c r="AE38" s="21">
        <f t="shared" si="92"/>
        <v>115338.56400000001</v>
      </c>
      <c r="AF38" s="21">
        <f t="shared" si="92"/>
        <v>92929.716</v>
      </c>
      <c r="AG38" s="21">
        <f t="shared" si="92"/>
        <v>94883.976</v>
      </c>
      <c r="AH38" s="21">
        <f t="shared" si="92"/>
        <v>92389.968</v>
      </c>
      <c r="AI38" s="21">
        <f t="shared" si="92"/>
        <v>42491.19600000001</v>
      </c>
      <c r="AJ38" s="21">
        <f t="shared" si="92"/>
        <v>21236.291999999998</v>
      </c>
      <c r="AK38" s="21">
        <f t="shared" si="92"/>
        <v>109773.576</v>
      </c>
      <c r="AL38" s="21">
        <f t="shared" si="92"/>
        <v>135737.316</v>
      </c>
      <c r="AM38" s="21">
        <f t="shared" si="92"/>
        <v>95702.90400000002</v>
      </c>
      <c r="AN38" s="21">
        <f t="shared" si="92"/>
        <v>95200.37999999999</v>
      </c>
      <c r="AO38" s="21">
        <f t="shared" si="92"/>
        <v>79715.19600000001</v>
      </c>
      <c r="AP38" s="21">
        <f t="shared" si="92"/>
        <v>79901.31600000002</v>
      </c>
      <c r="AQ38" s="21">
        <f t="shared" si="92"/>
        <v>158816.196</v>
      </c>
      <c r="AR38" s="21">
        <f t="shared" si="92"/>
        <v>135458.136</v>
      </c>
      <c r="AS38" s="21">
        <f t="shared" si="92"/>
        <v>101286.50400000002</v>
      </c>
      <c r="AT38" s="21">
        <f t="shared" si="92"/>
        <v>78654.312</v>
      </c>
      <c r="AU38" s="21">
        <f t="shared" si="92"/>
        <v>190754.38800000004</v>
      </c>
      <c r="AV38" s="21">
        <f t="shared" si="92"/>
        <v>44035.992</v>
      </c>
      <c r="AW38" s="15"/>
      <c r="AX38" s="16">
        <f>AX29+AX24+AX15+AX10</f>
        <v>99.99999999999999</v>
      </c>
      <c r="AY38" s="33"/>
      <c r="AZ38" s="21">
        <f aca="true" t="shared" si="93" ref="AZ38:BP38">AZ29+AZ24+AZ15+AZ10+AZ36+AZ37</f>
        <v>91573.5</v>
      </c>
      <c r="BA38" s="21">
        <f t="shared" si="93"/>
        <v>90858.78</v>
      </c>
      <c r="BB38" s="21">
        <f t="shared" si="93"/>
        <v>94003.54800000001</v>
      </c>
      <c r="BC38" s="21">
        <f t="shared" si="93"/>
        <v>121716.81600000002</v>
      </c>
      <c r="BD38" s="21">
        <f t="shared" si="93"/>
        <v>91948.728</v>
      </c>
      <c r="BE38" s="21">
        <f t="shared" si="93"/>
        <v>89250.66</v>
      </c>
      <c r="BF38" s="21">
        <f t="shared" si="93"/>
        <v>96755.22</v>
      </c>
      <c r="BG38" s="21">
        <f t="shared" si="93"/>
        <v>92359.692</v>
      </c>
      <c r="BH38" s="21">
        <f t="shared" si="93"/>
        <v>90179.796</v>
      </c>
      <c r="BI38" s="21">
        <f t="shared" si="93"/>
        <v>111549.924</v>
      </c>
      <c r="BJ38" s="21">
        <f t="shared" si="93"/>
        <v>84354.82800000001</v>
      </c>
      <c r="BK38" s="21">
        <f t="shared" si="93"/>
        <v>85820.00400000002</v>
      </c>
      <c r="BL38" s="21">
        <f t="shared" si="93"/>
        <v>62520.132000000005</v>
      </c>
      <c r="BM38" s="21">
        <f t="shared" si="93"/>
        <v>56927.448000000004</v>
      </c>
      <c r="BN38" s="21">
        <f t="shared" si="93"/>
        <v>54979.836</v>
      </c>
      <c r="BO38" s="21">
        <f t="shared" si="93"/>
        <v>77011.08</v>
      </c>
      <c r="BP38" s="21">
        <f t="shared" si="93"/>
        <v>40792.644</v>
      </c>
      <c r="BQ38" s="15"/>
      <c r="BR38" s="29">
        <f>BR29+BR24+BR15+BR10</f>
        <v>99.99999999999999</v>
      </c>
      <c r="BS38" s="38"/>
      <c r="BT38" s="51">
        <f aca="true" t="shared" si="94" ref="BT38:CF38">BT29+BT24+BT15+BT10+BT36+BT37</f>
        <v>68103.79200000002</v>
      </c>
      <c r="BU38" s="55">
        <f t="shared" si="94"/>
        <v>61793.85600000001</v>
      </c>
      <c r="BV38" s="55">
        <f t="shared" si="94"/>
        <v>88139.652</v>
      </c>
      <c r="BW38" s="55">
        <f t="shared" si="94"/>
        <v>60850.992</v>
      </c>
      <c r="BX38" s="55">
        <f t="shared" si="94"/>
        <v>61358.687999999995</v>
      </c>
      <c r="BY38" s="55">
        <f t="shared" si="94"/>
        <v>133959.216</v>
      </c>
      <c r="BZ38" s="55">
        <f t="shared" si="94"/>
        <v>69282.372</v>
      </c>
      <c r="CA38" s="55">
        <f t="shared" si="94"/>
        <v>132327.33599999998</v>
      </c>
      <c r="CB38" s="55">
        <f t="shared" si="94"/>
        <v>92201.22000000002</v>
      </c>
      <c r="CC38" s="55">
        <f t="shared" si="94"/>
        <v>74903.29200000002</v>
      </c>
      <c r="CD38" s="55">
        <f t="shared" si="94"/>
        <v>87015.46800000001</v>
      </c>
      <c r="CE38" s="55">
        <f t="shared" si="94"/>
        <v>60016.92</v>
      </c>
      <c r="CF38" s="55">
        <f t="shared" si="94"/>
        <v>62210.892</v>
      </c>
      <c r="CG38" s="15"/>
      <c r="CH38" s="38"/>
      <c r="CI38" s="21">
        <f>CI29+CI24+CI15+CI10+CI36+CI37</f>
        <v>146476.512</v>
      </c>
      <c r="CJ38" s="21">
        <f>CJ29+CJ24+CJ15+CJ10+CJ36+CJ37</f>
        <v>59032.26</v>
      </c>
      <c r="CK38" s="21">
        <f>CK29+CK24+CK15+CK10+CK36+CK37</f>
        <v>97407.576</v>
      </c>
      <c r="CL38" s="15"/>
      <c r="CM38" s="29">
        <f>CM29+CM24+CM15+CM10</f>
        <v>99.99999999999999</v>
      </c>
      <c r="CN38" s="12"/>
      <c r="CO38" s="21">
        <f>CO29+CO24+CO15+CO10+CO36+CO37</f>
        <v>18257.4</v>
      </c>
      <c r="CP38" s="15"/>
      <c r="CQ38" s="29">
        <f>CQ29+CQ24+CQ15+CQ10</f>
        <v>99.99999999999999</v>
      </c>
      <c r="CR38" s="12"/>
      <c r="CS38" s="21">
        <f>CS29+CS24+CS15+CS10+CS36+CS37</f>
        <v>143963.49599999998</v>
      </c>
      <c r="CT38" s="21">
        <f>CT29+CT24+CT15+CT10+CT36+CT37</f>
        <v>61844.064000000006</v>
      </c>
      <c r="CU38" s="21">
        <f>CU29+CU24+CU15+CU10+CU36+CU37</f>
        <v>63125.49600000001</v>
      </c>
      <c r="CV38" s="21">
        <f>CV29+CV24+CV15+CV10+CV36+CV37</f>
        <v>49245.312000000005</v>
      </c>
      <c r="CW38" s="21">
        <f>CW29+CW24+CW15+CW10+CW36+CW37</f>
        <v>121724.06399999998</v>
      </c>
      <c r="CX38" s="42">
        <v>8417271.9</v>
      </c>
      <c r="CY38" s="60">
        <f>CX38/12*0.05</f>
        <v>35071.966250000005</v>
      </c>
      <c r="CZ38" s="42"/>
      <c r="EW38" s="1"/>
      <c r="EX38" s="1"/>
      <c r="EY38" s="1"/>
      <c r="EZ38" s="1"/>
    </row>
    <row r="39" spans="1:156" ht="12.75">
      <c r="A39" s="86" t="s">
        <v>26</v>
      </c>
      <c r="B39" s="86"/>
      <c r="C39" s="86"/>
      <c r="D39" s="86"/>
      <c r="E39" s="86"/>
      <c r="F39" s="86"/>
      <c r="G39" s="15"/>
      <c r="H39" s="15"/>
      <c r="I39" s="34"/>
      <c r="J39" s="21">
        <v>3000.1</v>
      </c>
      <c r="K39" s="21">
        <v>3941.7</v>
      </c>
      <c r="L39" s="21">
        <v>2843.5</v>
      </c>
      <c r="M39" s="15"/>
      <c r="N39" s="15"/>
      <c r="O39" s="34"/>
      <c r="P39" s="21">
        <v>504.3</v>
      </c>
      <c r="Q39" s="21">
        <v>490.1</v>
      </c>
      <c r="R39" s="21">
        <v>515</v>
      </c>
      <c r="S39" s="21">
        <v>503.9</v>
      </c>
      <c r="T39" s="21">
        <v>512.5</v>
      </c>
      <c r="U39" s="21">
        <v>513.4</v>
      </c>
      <c r="V39" s="21">
        <v>412.3</v>
      </c>
      <c r="W39" s="21">
        <v>513.7</v>
      </c>
      <c r="X39" s="21">
        <v>518.6</v>
      </c>
      <c r="Y39" s="21">
        <v>426.8</v>
      </c>
      <c r="Z39" s="21">
        <v>486.5</v>
      </c>
      <c r="AA39" s="21">
        <v>512.6</v>
      </c>
      <c r="AB39" s="21">
        <v>567.9</v>
      </c>
      <c r="AC39" s="21">
        <v>509.8</v>
      </c>
      <c r="AD39" s="21">
        <v>502.3</v>
      </c>
      <c r="AE39" s="21">
        <v>619.7</v>
      </c>
      <c r="AF39" s="21">
        <v>499.3</v>
      </c>
      <c r="AG39" s="21">
        <v>509.8</v>
      </c>
      <c r="AH39" s="21">
        <v>496.4</v>
      </c>
      <c r="AI39" s="21">
        <v>228.3</v>
      </c>
      <c r="AJ39" s="21">
        <v>114.1</v>
      </c>
      <c r="AK39" s="21">
        <v>589.8</v>
      </c>
      <c r="AL39" s="21">
        <v>729.3</v>
      </c>
      <c r="AM39" s="21">
        <v>514.2</v>
      </c>
      <c r="AN39" s="21">
        <v>511.5</v>
      </c>
      <c r="AO39" s="21">
        <v>428.3</v>
      </c>
      <c r="AP39" s="21">
        <v>429.3</v>
      </c>
      <c r="AQ39" s="21">
        <v>853.3</v>
      </c>
      <c r="AR39" s="21">
        <v>727.8</v>
      </c>
      <c r="AS39" s="21">
        <v>544.2</v>
      </c>
      <c r="AT39" s="21">
        <v>422.6</v>
      </c>
      <c r="AU39" s="21">
        <v>1024.9</v>
      </c>
      <c r="AV39" s="21">
        <v>236.6</v>
      </c>
      <c r="AW39" s="15"/>
      <c r="AX39" s="15"/>
      <c r="AY39" s="34"/>
      <c r="AZ39" s="21">
        <v>512.5</v>
      </c>
      <c r="BA39" s="21">
        <v>508.5</v>
      </c>
      <c r="BB39" s="21">
        <v>526.1</v>
      </c>
      <c r="BC39" s="21">
        <v>681.2</v>
      </c>
      <c r="BD39" s="21">
        <v>514.6</v>
      </c>
      <c r="BE39" s="21">
        <v>499.5</v>
      </c>
      <c r="BF39" s="21">
        <v>541.5</v>
      </c>
      <c r="BG39" s="21">
        <v>516.9</v>
      </c>
      <c r="BH39" s="21">
        <v>504.7</v>
      </c>
      <c r="BI39" s="21">
        <v>624.3</v>
      </c>
      <c r="BJ39" s="21">
        <v>472.1</v>
      </c>
      <c r="BK39" s="21">
        <v>480.3</v>
      </c>
      <c r="BL39" s="21">
        <v>349.9</v>
      </c>
      <c r="BM39" s="21">
        <v>318.6</v>
      </c>
      <c r="BN39" s="21">
        <v>307.7</v>
      </c>
      <c r="BO39" s="21">
        <v>431</v>
      </c>
      <c r="BP39" s="21">
        <v>228.3</v>
      </c>
      <c r="BQ39" s="15"/>
      <c r="BR39" s="28"/>
      <c r="BS39" s="39"/>
      <c r="BT39" s="56">
        <v>375.6</v>
      </c>
      <c r="BU39" s="56">
        <v>340.8</v>
      </c>
      <c r="BV39" s="56">
        <v>486.1</v>
      </c>
      <c r="BW39" s="56">
        <v>335.6</v>
      </c>
      <c r="BX39" s="56">
        <v>338.4</v>
      </c>
      <c r="BY39" s="56">
        <v>738.8</v>
      </c>
      <c r="BZ39" s="56">
        <v>382.1</v>
      </c>
      <c r="CA39" s="56">
        <v>729.8</v>
      </c>
      <c r="CB39" s="56">
        <v>508.5</v>
      </c>
      <c r="CC39" s="56">
        <v>413.1</v>
      </c>
      <c r="CD39" s="56">
        <v>479.9</v>
      </c>
      <c r="CE39" s="56">
        <v>331</v>
      </c>
      <c r="CF39" s="56">
        <v>343.1</v>
      </c>
      <c r="CG39" s="15"/>
      <c r="CH39" s="39"/>
      <c r="CI39" s="21">
        <v>842.4</v>
      </c>
      <c r="CJ39" s="21">
        <v>339.5</v>
      </c>
      <c r="CK39" s="21">
        <v>560.2</v>
      </c>
      <c r="CL39" s="15"/>
      <c r="CM39" s="28"/>
      <c r="CN39" s="34"/>
      <c r="CO39" s="21">
        <v>96.6</v>
      </c>
      <c r="CP39" s="15"/>
      <c r="CQ39" s="28"/>
      <c r="CR39" s="34"/>
      <c r="CS39" s="21">
        <v>1202.1</v>
      </c>
      <c r="CT39" s="21">
        <v>516.4</v>
      </c>
      <c r="CU39" s="21">
        <v>527.1</v>
      </c>
      <c r="CV39" s="21">
        <v>411.2</v>
      </c>
      <c r="CW39" s="21">
        <v>1016.4</v>
      </c>
      <c r="EW39" s="1"/>
      <c r="EX39" s="1"/>
      <c r="EY39" s="1"/>
      <c r="EZ39" s="1"/>
    </row>
    <row r="40" spans="1:101" s="17" customFormat="1" ht="25.5" customHeight="1">
      <c r="A40" s="85" t="s">
        <v>46</v>
      </c>
      <c r="B40" s="85"/>
      <c r="C40" s="85"/>
      <c r="D40" s="85"/>
      <c r="E40" s="85"/>
      <c r="F40" s="85"/>
      <c r="G40" s="4"/>
      <c r="H40" s="4">
        <f>7.28*1.416*1.2*1.15</f>
        <v>14.225702399999998</v>
      </c>
      <c r="I40" s="35">
        <f>I10+I15+I24+I29+I36+I37</f>
        <v>17.14</v>
      </c>
      <c r="J40" s="30">
        <f>J38/12/J39</f>
        <v>17.14</v>
      </c>
      <c r="K40" s="30">
        <f>K38/12/K39</f>
        <v>17.14</v>
      </c>
      <c r="L40" s="30">
        <f>L38/12/L39</f>
        <v>17.139999999999997</v>
      </c>
      <c r="M40" s="4"/>
      <c r="N40" s="4">
        <f>7.28*1.416*1.2*1.15</f>
        <v>14.225702399999998</v>
      </c>
      <c r="O40" s="35">
        <f>O15+O24+O29+O36+O37</f>
        <v>15.51</v>
      </c>
      <c r="P40" s="30">
        <f aca="true" t="shared" si="95" ref="P40:AV40">P38/12/P39</f>
        <v>15.510000000000003</v>
      </c>
      <c r="Q40" s="30">
        <f t="shared" si="95"/>
        <v>15.51</v>
      </c>
      <c r="R40" s="30">
        <f t="shared" si="95"/>
        <v>15.510000000000002</v>
      </c>
      <c r="S40" s="30">
        <f t="shared" si="95"/>
        <v>15.510000000000002</v>
      </c>
      <c r="T40" s="30">
        <f t="shared" si="95"/>
        <v>15.51</v>
      </c>
      <c r="U40" s="30">
        <f t="shared" si="95"/>
        <v>15.509999999999998</v>
      </c>
      <c r="V40" s="30">
        <f t="shared" si="95"/>
        <v>15.510000000000002</v>
      </c>
      <c r="W40" s="30">
        <f t="shared" si="95"/>
        <v>15.509999999999998</v>
      </c>
      <c r="X40" s="30">
        <f t="shared" si="95"/>
        <v>15.510000000000002</v>
      </c>
      <c r="Y40" s="30">
        <f t="shared" si="95"/>
        <v>15.510000000000002</v>
      </c>
      <c r="Z40" s="30">
        <f t="shared" si="95"/>
        <v>15.509999999999998</v>
      </c>
      <c r="AA40" s="30">
        <f t="shared" si="95"/>
        <v>15.51</v>
      </c>
      <c r="AB40" s="30">
        <f t="shared" si="95"/>
        <v>15.509999999999998</v>
      </c>
      <c r="AC40" s="30">
        <f t="shared" si="95"/>
        <v>15.509999999999998</v>
      </c>
      <c r="AD40" s="30">
        <f t="shared" si="95"/>
        <v>15.51</v>
      </c>
      <c r="AE40" s="30">
        <f aca="true" t="shared" si="96" ref="AE40:AN40">AE38/12/AE39</f>
        <v>15.51</v>
      </c>
      <c r="AF40" s="30">
        <f t="shared" si="96"/>
        <v>15.51</v>
      </c>
      <c r="AG40" s="30">
        <f t="shared" si="96"/>
        <v>15.509999999999998</v>
      </c>
      <c r="AH40" s="30">
        <f t="shared" si="96"/>
        <v>15.51</v>
      </c>
      <c r="AI40" s="30">
        <f t="shared" si="96"/>
        <v>15.510000000000003</v>
      </c>
      <c r="AJ40" s="30">
        <f t="shared" si="96"/>
        <v>15.51</v>
      </c>
      <c r="AK40" s="30">
        <f t="shared" si="96"/>
        <v>15.510000000000002</v>
      </c>
      <c r="AL40" s="30">
        <f t="shared" si="96"/>
        <v>15.51</v>
      </c>
      <c r="AM40" s="30">
        <f t="shared" si="96"/>
        <v>15.510000000000003</v>
      </c>
      <c r="AN40" s="30">
        <f t="shared" si="96"/>
        <v>15.509999999999998</v>
      </c>
      <c r="AO40" s="30">
        <f>AO38/12/AO39</f>
        <v>15.510000000000002</v>
      </c>
      <c r="AP40" s="30">
        <f>AP38/12/AP39</f>
        <v>15.510000000000005</v>
      </c>
      <c r="AQ40" s="30">
        <f>AQ38/12/AQ39</f>
        <v>15.51</v>
      </c>
      <c r="AR40" s="30">
        <f>AR38/12/AR39</f>
        <v>15.510000000000002</v>
      </c>
      <c r="AS40" s="30">
        <f>AS38/12/AS39</f>
        <v>15.510000000000002</v>
      </c>
      <c r="AT40" s="30">
        <f t="shared" si="95"/>
        <v>15.510000000000002</v>
      </c>
      <c r="AU40" s="30">
        <f t="shared" si="95"/>
        <v>15.510000000000002</v>
      </c>
      <c r="AV40" s="30">
        <f t="shared" si="95"/>
        <v>15.51</v>
      </c>
      <c r="AW40" s="4"/>
      <c r="AX40" s="4">
        <f>7.28*1.416*1.2*1.15</f>
        <v>14.225702399999998</v>
      </c>
      <c r="AY40" s="35">
        <f>AY15+AY24+AY29+AY36+AY37</f>
        <v>14.89</v>
      </c>
      <c r="AZ40" s="30">
        <f aca="true" t="shared" si="97" ref="AZ40:BP40">AZ38/12/AZ39</f>
        <v>14.89</v>
      </c>
      <c r="BA40" s="30">
        <f t="shared" si="97"/>
        <v>14.889999999999999</v>
      </c>
      <c r="BB40" s="30">
        <f t="shared" si="97"/>
        <v>14.89</v>
      </c>
      <c r="BC40" s="30">
        <f t="shared" si="97"/>
        <v>14.89</v>
      </c>
      <c r="BD40" s="30">
        <f t="shared" si="97"/>
        <v>14.89</v>
      </c>
      <c r="BE40" s="30">
        <f t="shared" si="97"/>
        <v>14.89</v>
      </c>
      <c r="BF40" s="30">
        <f t="shared" si="97"/>
        <v>14.89</v>
      </c>
      <c r="BG40" s="30">
        <f t="shared" si="97"/>
        <v>14.89</v>
      </c>
      <c r="BH40" s="30">
        <f t="shared" si="97"/>
        <v>14.89</v>
      </c>
      <c r="BI40" s="30">
        <f t="shared" si="97"/>
        <v>14.89</v>
      </c>
      <c r="BJ40" s="30">
        <f t="shared" si="97"/>
        <v>14.89</v>
      </c>
      <c r="BK40" s="30">
        <f t="shared" si="97"/>
        <v>14.890000000000002</v>
      </c>
      <c r="BL40" s="30">
        <f t="shared" si="97"/>
        <v>14.890000000000002</v>
      </c>
      <c r="BM40" s="30">
        <f t="shared" si="97"/>
        <v>14.89</v>
      </c>
      <c r="BN40" s="30">
        <f t="shared" si="97"/>
        <v>14.89</v>
      </c>
      <c r="BO40" s="30">
        <f t="shared" si="97"/>
        <v>14.89</v>
      </c>
      <c r="BP40" s="30">
        <f t="shared" si="97"/>
        <v>14.89</v>
      </c>
      <c r="BQ40" s="4"/>
      <c r="BR40" s="30">
        <f>7.28*1.416*1.2*1.15</f>
        <v>14.225702399999998</v>
      </c>
      <c r="BS40" s="35">
        <f>BS15+BS24+BS29+BS36+BS37</f>
        <v>15.110000000000001</v>
      </c>
      <c r="BT40" s="57">
        <f>BT38/12/BT39</f>
        <v>15.110000000000003</v>
      </c>
      <c r="BU40" s="57">
        <f aca="true" t="shared" si="98" ref="BU40:CF40">BU38/12/BU39</f>
        <v>15.110000000000001</v>
      </c>
      <c r="BV40" s="57">
        <f t="shared" si="98"/>
        <v>15.11</v>
      </c>
      <c r="BW40" s="57">
        <f t="shared" si="98"/>
        <v>15.11</v>
      </c>
      <c r="BX40" s="57">
        <f t="shared" si="98"/>
        <v>15.11</v>
      </c>
      <c r="BY40" s="57">
        <f t="shared" si="98"/>
        <v>15.109999999999998</v>
      </c>
      <c r="BZ40" s="57">
        <f t="shared" si="98"/>
        <v>15.11</v>
      </c>
      <c r="CA40" s="57">
        <f t="shared" si="98"/>
        <v>15.11</v>
      </c>
      <c r="CB40" s="57">
        <f t="shared" si="98"/>
        <v>15.110000000000003</v>
      </c>
      <c r="CC40" s="57">
        <f t="shared" si="98"/>
        <v>15.110000000000003</v>
      </c>
      <c r="CD40" s="57">
        <f>CD38/12/CD39</f>
        <v>15.110000000000003</v>
      </c>
      <c r="CE40" s="57">
        <f t="shared" si="98"/>
        <v>15.11</v>
      </c>
      <c r="CF40" s="57">
        <f t="shared" si="98"/>
        <v>15.11</v>
      </c>
      <c r="CG40" s="4"/>
      <c r="CH40" s="35">
        <f>CH15+CH24+CH29+CH36+CH37</f>
        <v>14.490000000000002</v>
      </c>
      <c r="CI40" s="30">
        <f>CI38/12/CI39</f>
        <v>14.489999999999998</v>
      </c>
      <c r="CJ40" s="30">
        <f>CJ38/12/CJ39</f>
        <v>14.490000000000002</v>
      </c>
      <c r="CK40" s="30">
        <f>CK38/12/CK39</f>
        <v>14.489999999999998</v>
      </c>
      <c r="CL40" s="4"/>
      <c r="CM40" s="30">
        <f>7.28*1.416*1.2*1.15</f>
        <v>14.225702399999998</v>
      </c>
      <c r="CN40" s="35">
        <f>CN15+CN24+CN29+CN36+CN37</f>
        <v>15.75</v>
      </c>
      <c r="CO40" s="30">
        <f>CO38/12/CO39</f>
        <v>15.750000000000002</v>
      </c>
      <c r="CP40" s="4"/>
      <c r="CQ40" s="30">
        <f>7.28*1.416*1.2*1.15</f>
        <v>14.225702399999998</v>
      </c>
      <c r="CR40" s="35">
        <f>CR15+CR24+CR29+CR36+CR37</f>
        <v>9.98</v>
      </c>
      <c r="CS40" s="30">
        <f>CS38/12/CS39</f>
        <v>9.98</v>
      </c>
      <c r="CT40" s="30">
        <f>CT38/12/CT39</f>
        <v>9.980000000000002</v>
      </c>
      <c r="CU40" s="30">
        <f>CU38/12/CU39</f>
        <v>9.98</v>
      </c>
      <c r="CV40" s="30">
        <f>CV38/12/CV39</f>
        <v>9.980000000000002</v>
      </c>
      <c r="CW40" s="30">
        <f>CW38/12/CW39</f>
        <v>9.979999999999999</v>
      </c>
    </row>
    <row r="41" ht="15.75">
      <c r="CG41" s="45"/>
    </row>
    <row r="42" ht="12.75" customHeight="1" hidden="1"/>
    <row r="43" spans="6:85" ht="15.75">
      <c r="F43" s="41"/>
      <c r="G43" s="41"/>
      <c r="M43" s="41"/>
      <c r="AW43" s="41"/>
      <c r="CG43" s="45"/>
    </row>
    <row r="44" spans="6:85" ht="15.75">
      <c r="F44" s="41"/>
      <c r="G44" s="41"/>
      <c r="M44" s="41"/>
      <c r="AW44" s="41"/>
      <c r="CG44" s="46"/>
    </row>
    <row r="45" spans="1:49" ht="12.75">
      <c r="A45" s="1" t="s">
        <v>41</v>
      </c>
      <c r="B45" s="1">
        <v>12</v>
      </c>
      <c r="F45" s="41"/>
      <c r="G45" s="41"/>
      <c r="M45" s="41"/>
      <c r="AW45" s="41"/>
    </row>
    <row r="46" spans="6:49" ht="12.75">
      <c r="F46" s="41"/>
      <c r="G46" s="41"/>
      <c r="M46" s="41"/>
      <c r="AW46" s="41"/>
    </row>
    <row r="47" spans="6:49" ht="12.75">
      <c r="F47" s="41"/>
      <c r="G47" s="41"/>
      <c r="M47" s="41"/>
      <c r="AW47" s="41"/>
    </row>
    <row r="48" spans="6:49" ht="12.75">
      <c r="F48" s="41"/>
      <c r="G48" s="41"/>
      <c r="M48" s="41"/>
      <c r="AW48" s="41"/>
    </row>
    <row r="49" spans="6:49" ht="12.75">
      <c r="F49" s="41"/>
      <c r="G49" s="41"/>
      <c r="M49" s="41"/>
      <c r="AW49" s="41"/>
    </row>
    <row r="50" spans="6:49" ht="12.75">
      <c r="F50" s="41"/>
      <c r="G50" s="41"/>
      <c r="M50" s="41"/>
      <c r="AW50" s="41"/>
    </row>
    <row r="51" spans="6:49" ht="12.75">
      <c r="F51" s="41"/>
      <c r="G51" s="41"/>
      <c r="M51" s="41"/>
      <c r="AW51" s="41"/>
    </row>
    <row r="52" spans="6:49" ht="12.75">
      <c r="F52" s="41"/>
      <c r="G52" s="41"/>
      <c r="M52" s="41"/>
      <c r="AW52" s="41"/>
    </row>
    <row r="53" spans="6:49" ht="12.75">
      <c r="F53" s="41"/>
      <c r="G53" s="41"/>
      <c r="M53" s="41"/>
      <c r="AW53" s="41"/>
    </row>
    <row r="54" spans="6:49" ht="12.75">
      <c r="F54" s="41"/>
      <c r="G54" s="41"/>
      <c r="M54" s="41"/>
      <c r="AW54" s="41"/>
    </row>
    <row r="55" spans="6:49" ht="12.75">
      <c r="F55" s="41"/>
      <c r="G55" s="41"/>
      <c r="M55" s="41"/>
      <c r="AW55" s="41"/>
    </row>
    <row r="56" spans="6:49" ht="12.75">
      <c r="F56" s="41"/>
      <c r="G56" s="41"/>
      <c r="M56" s="41"/>
      <c r="AW56" s="41"/>
    </row>
    <row r="57" spans="6:49" ht="12.75">
      <c r="F57" s="41"/>
      <c r="G57" s="41"/>
      <c r="M57" s="41"/>
      <c r="AW57" s="41"/>
    </row>
    <row r="58" spans="6:49" ht="12.75">
      <c r="F58" s="41"/>
      <c r="G58" s="41"/>
      <c r="M58" s="41"/>
      <c r="AW58" s="41"/>
    </row>
    <row r="59" spans="6:49" ht="12.75">
      <c r="F59" s="41"/>
      <c r="G59" s="41"/>
      <c r="M59" s="41"/>
      <c r="AW59" s="41"/>
    </row>
    <row r="60" spans="6:49" ht="12.75">
      <c r="F60" s="41"/>
      <c r="G60" s="41"/>
      <c r="M60" s="41"/>
      <c r="AW60" s="41"/>
    </row>
    <row r="61" spans="6:49" ht="12.75">
      <c r="F61" s="41"/>
      <c r="G61" s="41"/>
      <c r="M61" s="41"/>
      <c r="AW61" s="41"/>
    </row>
    <row r="62" spans="6:49" ht="12.75">
      <c r="F62" s="41"/>
      <c r="G62" s="41"/>
      <c r="M62" s="41"/>
      <c r="AW62" s="41"/>
    </row>
    <row r="63" spans="6:49" ht="12.75">
      <c r="F63" s="41"/>
      <c r="G63" s="41"/>
      <c r="M63" s="41"/>
      <c r="AW63" s="41"/>
    </row>
    <row r="64" spans="6:49" ht="12.75">
      <c r="F64" s="41"/>
      <c r="G64" s="41"/>
      <c r="M64" s="41"/>
      <c r="AW64" s="41"/>
    </row>
    <row r="65" spans="6:49" ht="12.75">
      <c r="F65" s="41"/>
      <c r="G65" s="41"/>
      <c r="M65" s="41"/>
      <c r="AW65" s="41"/>
    </row>
    <row r="66" spans="6:49" ht="12.75">
      <c r="F66" s="41"/>
      <c r="G66" s="41"/>
      <c r="M66" s="41"/>
      <c r="AW66" s="41"/>
    </row>
    <row r="67" spans="6:49" ht="12.75">
      <c r="F67" s="41"/>
      <c r="G67" s="41"/>
      <c r="M67" s="41"/>
      <c r="AW67" s="41"/>
    </row>
    <row r="68" spans="6:49" ht="12.75">
      <c r="F68" s="41"/>
      <c r="G68" s="41"/>
      <c r="M68" s="41"/>
      <c r="AW68" s="41"/>
    </row>
    <row r="69" spans="6:49" ht="12.75">
      <c r="F69" s="41"/>
      <c r="G69" s="41"/>
      <c r="M69" s="41"/>
      <c r="AW69" s="41"/>
    </row>
    <row r="70" spans="6:49" ht="12.75">
      <c r="F70" s="41"/>
      <c r="G70" s="41"/>
      <c r="M70" s="41"/>
      <c r="AW70" s="41"/>
    </row>
  </sheetData>
  <sheetProtection/>
  <mergeCells count="44">
    <mergeCell ref="CP8:CW8"/>
    <mergeCell ref="A28:F28"/>
    <mergeCell ref="A29:F29"/>
    <mergeCell ref="A35:F35"/>
    <mergeCell ref="A33:F33"/>
    <mergeCell ref="A34:F34"/>
    <mergeCell ref="M8:AV8"/>
    <mergeCell ref="A18:F18"/>
    <mergeCell ref="A19:F19"/>
    <mergeCell ref="A16:F16"/>
    <mergeCell ref="A40:F40"/>
    <mergeCell ref="A30:F30"/>
    <mergeCell ref="A31:F31"/>
    <mergeCell ref="A32:F32"/>
    <mergeCell ref="A38:F38"/>
    <mergeCell ref="A36:F36"/>
    <mergeCell ref="A39:F39"/>
    <mergeCell ref="A37:F37"/>
    <mergeCell ref="A25:F25"/>
    <mergeCell ref="A27:F27"/>
    <mergeCell ref="A26:F26"/>
    <mergeCell ref="A15:F15"/>
    <mergeCell ref="A20:F20"/>
    <mergeCell ref="A1:O1"/>
    <mergeCell ref="A2:O2"/>
    <mergeCell ref="A3:O3"/>
    <mergeCell ref="A4:O4"/>
    <mergeCell ref="A24:F24"/>
    <mergeCell ref="A17:F17"/>
    <mergeCell ref="A22:F22"/>
    <mergeCell ref="A23:F23"/>
    <mergeCell ref="A21:F21"/>
    <mergeCell ref="A14:F14"/>
    <mergeCell ref="BQ8:CF8"/>
    <mergeCell ref="A12:F12"/>
    <mergeCell ref="A11:F11"/>
    <mergeCell ref="A13:F13"/>
    <mergeCell ref="G8:L8"/>
    <mergeCell ref="M7:CO7"/>
    <mergeCell ref="A7:F9"/>
    <mergeCell ref="A10:F10"/>
    <mergeCell ref="CL8:CO8"/>
    <mergeCell ref="CG8:CK8"/>
    <mergeCell ref="AW8:BP8"/>
  </mergeCells>
  <printOptions/>
  <pageMargins left="0.2362204724409449" right="0.11811023622047245" top="0.2362204724409449" bottom="0.3937007874015748" header="0.11811023622047245" footer="0.1181102362204724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2015-05-15T07:56:09Z</cp:lastPrinted>
  <dcterms:created xsi:type="dcterms:W3CDTF">2014-04-14T06:00:53Z</dcterms:created>
  <dcterms:modified xsi:type="dcterms:W3CDTF">2015-05-18T14:10:05Z</dcterms:modified>
  <cp:category/>
  <cp:version/>
  <cp:contentType/>
  <cp:contentStatus/>
</cp:coreProperties>
</file>